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GB\FY'22\"/>
    </mc:Choice>
  </mc:AlternateContent>
  <xr:revisionPtr revIDLastSave="0" documentId="8_{4DDEB14B-95CD-4FD3-86AA-1318499DBA72}" xr6:coauthVersionLast="47" xr6:coauthVersionMax="47" xr10:uidLastSave="{00000000-0000-0000-0000-000000000000}"/>
  <bookViews>
    <workbookView xWindow="810" yWindow="1380" windowWidth="21225" windowHeight="12600" xr2:uid="{00000000-000D-0000-FFFF-FFFF00000000}"/>
  </bookViews>
  <sheets>
    <sheet name="cms_conf_report_f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5" i="1" l="1"/>
  <c r="I1492" i="1"/>
  <c r="I1460" i="1"/>
  <c r="I1443" i="1"/>
  <c r="I1237" i="1"/>
  <c r="I1071" i="1"/>
  <c r="I1044" i="1"/>
  <c r="I950" i="1"/>
  <c r="I784" i="1"/>
  <c r="I771" i="1"/>
  <c r="I761" i="1"/>
  <c r="I641" i="1"/>
  <c r="I528" i="1"/>
  <c r="I302" i="1"/>
  <c r="J271" i="1"/>
  <c r="I215" i="1"/>
  <c r="I148" i="1" l="1"/>
  <c r="I59" i="1"/>
  <c r="I23" i="1"/>
</calcChain>
</file>

<file path=xl/sharedStrings.xml><?xml version="1.0" encoding="utf-8"?>
<sst xmlns="http://schemas.openxmlformats.org/spreadsheetml/2006/main" count="2725" uniqueCount="488">
  <si>
    <t>Starts</t>
  </si>
  <si>
    <t>Ends</t>
  </si>
  <si>
    <t>Conference</t>
  </si>
  <si>
    <t>Budgeted</t>
  </si>
  <si>
    <t>Actual</t>
  </si>
  <si>
    <t>SIGs and their %</t>
  </si>
  <si>
    <t>ATTENDANCE:</t>
  </si>
  <si>
    <t>SIGACCESS</t>
  </si>
  <si>
    <t>ASSETS '21: The 23rd International ACM SIGACCESS Conference on Computers and Accessibility</t>
  </si>
  <si>
    <t>SIGACCESS  100.00</t>
  </si>
  <si>
    <t>INCOME:</t>
  </si>
  <si>
    <t>EXPENSE:</t>
  </si>
  <si>
    <t>SURPLUS/LOSS:</t>
  </si>
  <si>
    <t>HEALTHINF '22: International Conference on Health Informatics</t>
  </si>
  <si>
    <t>SIGMIS  0.00</t>
  </si>
  <si>
    <t>SIGACCESS  0.00</t>
  </si>
  <si>
    <t>ICT4AWE '22: 8th International Conference on Information and Communication</t>
  </si>
  <si>
    <t>W4A'22: 19th Web for All Conference</t>
  </si>
  <si>
    <t>SIGCHI  0.00</t>
  </si>
  <si>
    <t>SIGWEB  0.00</t>
  </si>
  <si>
    <t>SIGACT</t>
  </si>
  <si>
    <t>54th Annual ACM SIGACT Symposium on Theory of Computing (STOC '22)</t>
  </si>
  <si>
    <t>SIGACT  100.00</t>
  </si>
  <si>
    <t>CCC '21: Computational Complexity Conference</t>
  </si>
  <si>
    <t>SIGACT  0.00</t>
  </si>
  <si>
    <t>PODC '21: ACM Symposium on Principles of Distributed Computing</t>
  </si>
  <si>
    <t>SIGOPS  33.00</t>
  </si>
  <si>
    <t>SIGACT  67.00</t>
  </si>
  <si>
    <t>POPL'22: The 49th Annual ACM SIGPLAN Symposium on Principles of Programming Languages</t>
  </si>
  <si>
    <t>SIGLOG  0.00</t>
  </si>
  <si>
    <t>SIGPLAN   100.00</t>
  </si>
  <si>
    <t xml:space="preserve">SODA'22: ACM-SIAM Symposium on Discrete Algorithms </t>
  </si>
  <si>
    <t>SPAA '21: 33rd ACM Symposium on Parallelism in Algorithms and Architectures</t>
  </si>
  <si>
    <t>SIGARCH   50.00</t>
  </si>
  <si>
    <t>SIGACT  50.00</t>
  </si>
  <si>
    <t>SIGAda</t>
  </si>
  <si>
    <t xml:space="preserve">2021 ACM SIGPLAN International Conference on Systems, Programming, Languages, and Applications: Software for Humanity </t>
  </si>
  <si>
    <t>SIGAda  0.00</t>
  </si>
  <si>
    <t>AEiC '22: Ada-Europe International Conference on Reliable Software Technologies 2022</t>
  </si>
  <si>
    <t>SIGPLAN   0.00</t>
  </si>
  <si>
    <t>SIGBED  0.00</t>
  </si>
  <si>
    <t>SIGAI</t>
  </si>
  <si>
    <t>AAMAS ' 22: International Conference on Autonomous Agents and Multi-Agent Systems</t>
  </si>
  <si>
    <t>SIGAI  0.00</t>
  </si>
  <si>
    <t>AIMLSystems '21: The First International Conference on AI-ML-Systems</t>
  </si>
  <si>
    <t>SIGMOD  0.00</t>
  </si>
  <si>
    <t>SIGKDD  0.00</t>
  </si>
  <si>
    <t>AIVR '21: International Conference on Artificial Intelligence &amp; Virtual Reality</t>
  </si>
  <si>
    <t>SIGGRAPH  0.00</t>
  </si>
  <si>
    <t xml:space="preserve">ASE '21: 36th IEEE/ACM International Conference on Automated Software Engineering </t>
  </si>
  <si>
    <t>SIGAI  25.00</t>
  </si>
  <si>
    <t>SIGSOFT   25.00</t>
  </si>
  <si>
    <t>BIOSTEC '22: 15th International Joint Conference on Biomedical Engineering Systems and Technologies</t>
  </si>
  <si>
    <t>SIGBIO  0.00</t>
  </si>
  <si>
    <t>CSCS '21: Computer Science in Cars Symposium</t>
  </si>
  <si>
    <t>SIGGRAPH  50.00</t>
  </si>
  <si>
    <t>SIGAI  50.00</t>
  </si>
  <si>
    <t>EAAMO '21: Equity and Access in Algorithms, Mechanisms, and Optimization</t>
  </si>
  <si>
    <t>SIGAI  90.00</t>
  </si>
  <si>
    <t>SIGecom  10.00</t>
  </si>
  <si>
    <t>FDG '21: Foundations of Digital Games 2021</t>
  </si>
  <si>
    <t>HRI '22: ACM/IEEE International Conference on Human-Robot Interaction</t>
  </si>
  <si>
    <t>SIGAI  10.00</t>
  </si>
  <si>
    <t>SIGCHI  50.00</t>
  </si>
  <si>
    <t>IC3K '21: 13th International Joint Conference on Knowledge Discovery, Knowledge Engineering and Knowledge Management</t>
  </si>
  <si>
    <t>ICAART '22: 14th International Conference on Agents and Artificial Intelligence</t>
  </si>
  <si>
    <t>ICPRAM '22: International Conference on Pattern Recognition Applications and Methods</t>
  </si>
  <si>
    <t xml:space="preserve">IEA/AIE `21 The 34th International Conference on Industrial, Engineering &amp; Other Applications of Applied Intelligent Systems </t>
  </si>
  <si>
    <t>IJCKG'21: The 10th International Joint Conference on Knowledge Graphs</t>
  </si>
  <si>
    <t>IMPROVE '22: 2nd International Conference on Image Processing and Vision Engineering</t>
  </si>
  <si>
    <t>IUI '22: 27th International Conference on Intelligent User Interfaces</t>
  </si>
  <si>
    <t>IVA '21: ACM International Conference on Intelligent Virtual Agents</t>
  </si>
  <si>
    <t>SIGAI  100.00</t>
  </si>
  <si>
    <t>K-CAP '21: Knowledge Capture Conference</t>
  </si>
  <si>
    <t>WI-IAT '21: IEEE/WIC/ACM International Conference on Web Intelligence</t>
  </si>
  <si>
    <t>SIGAI  20.00</t>
  </si>
  <si>
    <t>SIGAPP</t>
  </si>
  <si>
    <t>ACM ICEA '21 : 2021 ACM International Conference on Intelligent Computing and its Emerging Applications</t>
  </si>
  <si>
    <t>SIGAPP  10.00</t>
  </si>
  <si>
    <t xml:space="preserve">BRAINS '21: 3rd Conference on Blockchain Research &amp; Applications for Innovative Networks and Services </t>
  </si>
  <si>
    <t>SIGAPP  0.00</t>
  </si>
  <si>
    <t>ICCA '22: International Conference on Computing Advancements</t>
  </si>
  <si>
    <t>MEDES '21: International Conference on Management of Digital EcoSystems</t>
  </si>
  <si>
    <t>PEARC '21: Practice and Experience in Advanced Research Computing</t>
  </si>
  <si>
    <t>SIGAPP  50.00</t>
  </si>
  <si>
    <t>SIGHPC  50.00</t>
  </si>
  <si>
    <t>SAC '22: The 37th ACM/SIGAPP Symposium on Applied Computing</t>
  </si>
  <si>
    <t>SIGAPP  100.00</t>
  </si>
  <si>
    <t xml:space="preserve">SBSI '22: XVIII Brazilian Symposium on Information Systems </t>
  </si>
  <si>
    <t>SMA '21 : The 10th International Conference on Smart Media and Applications</t>
  </si>
  <si>
    <t>SIGARCH</t>
  </si>
  <si>
    <t>ANCS '21: Symposium on Architectures for Networking and Communications Systems</t>
  </si>
  <si>
    <t>SIGARCH   33.00</t>
  </si>
  <si>
    <t>SIGCOMM   33.00</t>
  </si>
  <si>
    <t>ASPLOS '22: 27th ACM International Conference on Architectural Support for Programming Languages and Operating Systems</t>
  </si>
  <si>
    <t>SIGOPS  25.00</t>
  </si>
  <si>
    <t>SIGPLAN   25.00</t>
  </si>
  <si>
    <t>BDCAT '21: 2021 IEEE/ACM 8th International Conference on Big Data Computing, Applications and Technologies</t>
  </si>
  <si>
    <t>SIGARCH   40.00</t>
  </si>
  <si>
    <t xml:space="preserve">CCGrid '22: 2022 IEEE/ACM 21st International Symposium on Cluster, Cloud and Internet Computing </t>
  </si>
  <si>
    <t>SIGARCH   10.00</t>
  </si>
  <si>
    <t>HPDC '22: The 31st International Symposium on High-Performance Parallel and Distributed Computing</t>
  </si>
  <si>
    <t>SIGARCH   100.00</t>
  </si>
  <si>
    <t>SIGHPC  0.00</t>
  </si>
  <si>
    <t>ICS '22: 2022 International Conference on Supercomputing</t>
  </si>
  <si>
    <t>IPDPS '22: International Parallel and Distributed Processing Symposium</t>
  </si>
  <si>
    <t>SIGARCH   0.00</t>
  </si>
  <si>
    <t>ISCA '22: The 49th Annual International Symposium on Computer Architecture</t>
  </si>
  <si>
    <t>NANOCOM '21: The Eighth Annual ACM International Conference on Nanoscale Computing and Communication</t>
  </si>
  <si>
    <t>NOCS '21: International Symposium on Networks-on-Chip</t>
  </si>
  <si>
    <t>SIGBED  15.00</t>
  </si>
  <si>
    <t>SIGARCH   15.00</t>
  </si>
  <si>
    <t>SIGDA  10.00</t>
  </si>
  <si>
    <t xml:space="preserve">PACT '21: International Conference on Parallel Architectures and Compilation Techniques </t>
  </si>
  <si>
    <t>SenSys '21: The 19th ACM Conference on Embedded Networked Sensor Systems</t>
  </si>
  <si>
    <t>SIGCOMM   30.00</t>
  </si>
  <si>
    <t>SIGMOBILE  30.00</t>
  </si>
  <si>
    <t>SIGMETRICS  10.00</t>
  </si>
  <si>
    <t>SIGBED  10.00</t>
  </si>
  <si>
    <t>SIGOPS  10.00</t>
  </si>
  <si>
    <t>UCC '21: 2021 IEEE/ACM 14th International Conference on Utility and Cloud Computing</t>
  </si>
  <si>
    <t>SIGBED</t>
  </si>
  <si>
    <t>23rd ACM SIGPLAN/SIGBED International Conference on Languages, Compilers, and Tools for Embedded Systems (LCTES '22)</t>
  </si>
  <si>
    <t>SIGPLAN   50.00</t>
  </si>
  <si>
    <t>SIGBED  50.00</t>
  </si>
  <si>
    <t xml:space="preserve">CHASE '21: ACM/IEEE International Conference on Connected Health: Applications, Systems and Engineering Technologies </t>
  </si>
  <si>
    <t>CODES/ISSS '21: 2021 International Conference on Hardware/Software Codesign and System Synthesis</t>
  </si>
  <si>
    <t>SIGBED  40.00</t>
  </si>
  <si>
    <t>SIGMICRO  10.00</t>
  </si>
  <si>
    <t>CPS-IoT Week '22: Cyber-Physical Systems and Internet of Things Week 2022</t>
  </si>
  <si>
    <t>SIGBED  69.81</t>
  </si>
  <si>
    <t>DAC ' 21: The 58th Annual Design Automation Conference 2021</t>
  </si>
  <si>
    <t>SIGDA  50.00</t>
  </si>
  <si>
    <t>ESWEEK '21: Seventeenth Embedded Systems Week</t>
  </si>
  <si>
    <t>HSCC '22: 25th ACM International Conference on Hybrid Systems: Computation and Control</t>
  </si>
  <si>
    <t>SIGBED  100.00</t>
  </si>
  <si>
    <t>ICCPS '22: ACM/IEEE 12th International Conference on Cyber-Physical Systems (with CPS-IoT Week 2022)</t>
  </si>
  <si>
    <t>MEMOCODE '21:19th ACM-IEEE International Conference on Formal Methods and Models for System Design</t>
  </si>
  <si>
    <t>SIGDA  15.00</t>
  </si>
  <si>
    <t>SCOPES '21: 24th International Workshop on Software and Compilers for Embedded Systems</t>
  </si>
  <si>
    <t>SIGBio</t>
  </si>
  <si>
    <t>BCB '21: 12th ACM International Conference on Bioinformatics, Computational Biology and Health Informatics</t>
  </si>
  <si>
    <t>SIGBIO  100.00</t>
  </si>
  <si>
    <t>SIGCAS</t>
  </si>
  <si>
    <t>COMPASS '21: ACM SIGCAS Conference on Computing and Sustainable Societies (COMPASS)</t>
  </si>
  <si>
    <t>SIGCAS  100.00</t>
  </si>
  <si>
    <t>COMPASS '22: ACM SIGCAS/SIGCHI Conference on Computing and Sustainable Societies (COMPASS)</t>
  </si>
  <si>
    <t>SIGCAS  50.00</t>
  </si>
  <si>
    <t>GoodIT '21: Conference on Information Technology for Social Good</t>
  </si>
  <si>
    <t>SIGCHI</t>
  </si>
  <si>
    <t xml:space="preserve"> CHIuXiD '21: The 7th International HCI and UX Conference</t>
  </si>
  <si>
    <t>ACI'21: Eight International Conference on Animal-Computer Interaction</t>
  </si>
  <si>
    <t>AHs '22: Augmented Humans</t>
  </si>
  <si>
    <t>AM '21: Audio Mostly International Conference</t>
  </si>
  <si>
    <t>AVI '22: International Conference on Advanced Visual Interfaces</t>
  </si>
  <si>
    <t>SIGMM  0.00</t>
  </si>
  <si>
    <t>AutomotiveUI '21: 13th International Conference on Automotive User Interfaces and Interactive Vehicular Applications</t>
  </si>
  <si>
    <t>SIGCHI  100.00</t>
  </si>
  <si>
    <t>C&amp;C '22: Creativity and Cognition</t>
  </si>
  <si>
    <t>CHI '22: CHI Conference on Human Factors in Computing Systems</t>
  </si>
  <si>
    <t>CHI PLAY '21: The Annual Symposium on Computer-Human Interaction in Play</t>
  </si>
  <si>
    <t>CHIIR '22: ACM SIGIR Conference on Human Information Interaction and Retrieval</t>
  </si>
  <si>
    <t>SIGIR  100.00</t>
  </si>
  <si>
    <t>CHIWORK 2022: Symposium on Human-Computer Interaction for Work</t>
  </si>
  <si>
    <t>CHItaly '21: 14th Biannual Conference of the Italian SIGCHI Chapter</t>
  </si>
  <si>
    <t>CSCW '21: Computer Supported Cooperative Work and Social Computing</t>
  </si>
  <si>
    <t>CUI '21: Conversational User Interfaces Conference</t>
  </si>
  <si>
    <t>DIS '21: Designing Interactive Systems Conference 2021</t>
  </si>
  <si>
    <t>EICS '22: ACM SIGCHI Symposium on Engineering Interactive Computing Systems</t>
  </si>
  <si>
    <t>ETRA '22: 2022 Symposium on Eye Tracking Research and Applications</t>
  </si>
  <si>
    <t>GI '22: Graphics Interface 2022</t>
  </si>
  <si>
    <t>GROUP '22: The 2022 ACM International Conference on Supporting Group Work</t>
  </si>
  <si>
    <t>HAI '21: International Conference on Human-Agent Interaction</t>
  </si>
  <si>
    <t>HSI '21: International Conference on Human-Systems Integration</t>
  </si>
  <si>
    <t>HT '21: 32nd ACM Conference on Hypertext and Social Media</t>
  </si>
  <si>
    <t>SIGWEB  100.00</t>
  </si>
  <si>
    <t>HT '22: 33rd ACM Conference on Hypertext and Social Media</t>
  </si>
  <si>
    <t>HUCAPP '22: 6th International Conference on Human Computer Interaction Theory and Applications</t>
  </si>
  <si>
    <t>ICMI '21: INTERNATIONAL CONFERENCE ON MULTIMODAL INTERACTION</t>
  </si>
  <si>
    <t>IDC '22: Interaction Design and Children</t>
  </si>
  <si>
    <t>IHC '21: XX Brazilian Symposium on Human Factors in Computing Systems</t>
  </si>
  <si>
    <t>IHM '22: 33e conf?rence internationale francophone sur l'Interaction Humain-Machine</t>
  </si>
  <si>
    <t>IMX '22: ACM International Conference on Interactive Media Experiences</t>
  </si>
  <si>
    <t>INTERACT '21: 18th IFIP TC.13 International Conference on Human-Computer Interaction</t>
  </si>
  <si>
    <t>ISS '21: Interactive Surfaces and Spaces</t>
  </si>
  <si>
    <t>IndiaHCI '21: Indian Conference on Human-Computer Interaction</t>
  </si>
  <si>
    <t>IoT '21: 11th International Conference on the Internet of Things</t>
  </si>
  <si>
    <t>LAK'22: 12th International Learning Analytics and Knowledge Conference</t>
  </si>
  <si>
    <t>MUM '21: 20th International Conference on Mobile and Ubiquitous Multimedia</t>
  </si>
  <si>
    <t>MobileHCI '21: 23rd International Conference on Mobile Human-Computer Interaction</t>
  </si>
  <si>
    <t xml:space="preserve">MuC '21: Mensch und Computer Conference </t>
  </si>
  <si>
    <t>OzCHI '21: Australian Conference on Human-Computer Interaction</t>
  </si>
  <si>
    <t>RecSys '21: Fifteenth ACM Conference on Recommender Systems</t>
  </si>
  <si>
    <t>SIGIR  0.00</t>
  </si>
  <si>
    <t>SCF '21: Symposium on Computational Fabrication</t>
  </si>
  <si>
    <t>SIGGRAPH  100.00</t>
  </si>
  <si>
    <t>SUI '21: Symposium on Spatial User Interaction</t>
  </si>
  <si>
    <t>TEI '22: Sixteenth International Conference on Tangible, Embedded, and Embodied Interaction</t>
  </si>
  <si>
    <t>UIST '21: The 34th Annual ACM Symposium on User Interface Software and Technology</t>
  </si>
  <si>
    <t>SIGGRAPH  10.00</t>
  </si>
  <si>
    <t>SIGCHI  90.00</t>
  </si>
  <si>
    <t>UbiComp '21: The 2021 ACM International Joint Conference on Pervasive and Ubiquitous Computing</t>
  </si>
  <si>
    <t>SIGMOBILE  50.00</t>
  </si>
  <si>
    <t>SIGSPATIAL  0.00</t>
  </si>
  <si>
    <t>VRST '21: 27th ACM Symposium on Virtual Reality Software and Technology</t>
  </si>
  <si>
    <t>SIGCOMM</t>
  </si>
  <si>
    <t>12th ACM Multimedia Systems Conference (MMSys '21)</t>
  </si>
  <si>
    <t>SIGMOBILE  0.00</t>
  </si>
  <si>
    <t>SIGCOMM   0.00</t>
  </si>
  <si>
    <t>SIGMM  100.00</t>
  </si>
  <si>
    <t>AINTEC '21: Asian Internet Engineering Conference</t>
  </si>
  <si>
    <t>ANRW '21: Applied Networking Research Workshop</t>
  </si>
  <si>
    <t>SIGCOMM   50.00</t>
  </si>
  <si>
    <t>APNet '22: The Asia-Pacific Workshop on Networking</t>
  </si>
  <si>
    <t xml:space="preserve">CNSM'21: International Conference on Network and Service Management </t>
  </si>
  <si>
    <t>COMSNETS'22: 14th International Conference on COMmunication Systems &amp; NETworkS</t>
  </si>
  <si>
    <t>CoNEXT '21: The 17th International Conference on emerging Networking EXperiments and Technologies</t>
  </si>
  <si>
    <t>SIGCOMM   100.00</t>
  </si>
  <si>
    <t>HotNets '21: The 20th ACM Workshop on Hot Topics in Networks</t>
  </si>
  <si>
    <t>ICN '21: 8th ACM Conference on Information-Centric Networking</t>
  </si>
  <si>
    <t>IMC '21: ACM Internet Measurement Conference</t>
  </si>
  <si>
    <t>SIGMETRICS  15.00</t>
  </si>
  <si>
    <t>SIGCOMM   85.00</t>
  </si>
  <si>
    <t xml:space="preserve">ITC '21: 33rd International Teletraffic Congress </t>
  </si>
  <si>
    <t>MMSys '22: 13th ACM Multimedia Systems Conference</t>
  </si>
  <si>
    <t>NSDI '22: 19th USENIX Symposium on Networked Systems Design and Implementation</t>
  </si>
  <si>
    <t>SIGOPS  0.00</t>
  </si>
  <si>
    <t>SIGCOMM '21: ACM SIGCOMM 2021 Conference</t>
  </si>
  <si>
    <t>SOSR '21: The ACM SIGCOMM Symposium on SDN Research (SOSR)</t>
  </si>
  <si>
    <t>SIGCSE</t>
  </si>
  <si>
    <t>ACE '22: Australasian Computing Education Conference</t>
  </si>
  <si>
    <t>SIGCSE  0.00</t>
  </si>
  <si>
    <t>CCSC-CP '22:  2022 Annual Computer Science Conference</t>
  </si>
  <si>
    <t>CCSC-EA '21: 2021 Annual Computer Science Conference</t>
  </si>
  <si>
    <t>CCSC-MW '21: Annual Computer Science Conference</t>
  </si>
  <si>
    <t>CCSC-NE '22:  2022 Annual Computer Science Conference</t>
  </si>
  <si>
    <t>CCSC-NW '21: 2021 Annual Computer Science Conference</t>
  </si>
  <si>
    <t>CCSC-RM '21: 2021 Annual Computer Science Conference</t>
  </si>
  <si>
    <t>CCSC-SC '22:  2022 Annual Computer Science Conference</t>
  </si>
  <si>
    <t>CCSC-SE '21:  2021 Annual Computer Science Conference</t>
  </si>
  <si>
    <t>CCSC-SW '22:  2022 Annual Computer Science Conference</t>
  </si>
  <si>
    <t>CMSC '22:  Creative Mathematical Science Communication</t>
  </si>
  <si>
    <t>ICER 2021: ACM Conference on International Computing Education Research</t>
  </si>
  <si>
    <t>SIGCSE  100.00</t>
  </si>
  <si>
    <t>ITiCSE 2021: 26th ACM Conference on Innovation and Technology in Computer Science Education</t>
  </si>
  <si>
    <t>Koli Calling '21: 21st Koli Calling International Conference on Computing Education Research</t>
  </si>
  <si>
    <t>SIGCSE 2022: The 53rd ACM Technical Symposium on Computer Science Education</t>
  </si>
  <si>
    <t>WiPSCE '21: The 16th Workshop in Primary and Secondary Computing Education</t>
  </si>
  <si>
    <t>SIGDA</t>
  </si>
  <si>
    <t xml:space="preserve">ASPDAC '22: 26th Asia and South Pacific Design Automation Conference </t>
  </si>
  <si>
    <t>CCFDAC'21: China Computer Federation Integrated Circuit Design and Automation Conference</t>
  </si>
  <si>
    <t>SIGDA  0.00</t>
  </si>
  <si>
    <t>DATE '22: Design, Automation and Test in Europe</t>
  </si>
  <si>
    <t>SIGDA  10.40</t>
  </si>
  <si>
    <t xml:space="preserve">FMCAD '21: Formal Methods in Computer Aided Design </t>
  </si>
  <si>
    <t>FPGA '22: The 2022 ACM/SIGDA International Symposium on Field-Programmable Gate Arrays</t>
  </si>
  <si>
    <t>SIGDA  100.00</t>
  </si>
  <si>
    <t>GLSVLSI '22: Great Lakes Symposium on VLSI 2022</t>
  </si>
  <si>
    <t>ICCAD '21: IEEE/ACM International Conference on Computer-Aided Design</t>
  </si>
  <si>
    <t>SIGDA  33.33</t>
  </si>
  <si>
    <t>ICONS '21: International Conference on Neuromorphic Systems</t>
  </si>
  <si>
    <t>ISLPED '21: ACM/IEEE International Symposium on Low Power Electronics and Design</t>
  </si>
  <si>
    <t>ISPD '22: International Symposium on Physical Design</t>
  </si>
  <si>
    <t>ISQED'22: 23rd International Symposium on Quality Electronic Design</t>
  </si>
  <si>
    <t xml:space="preserve">IWLS '21: International Workshop on Logic and Synthesis </t>
  </si>
  <si>
    <t xml:space="preserve">MLCAD '21: 2021 ACM/IEEE Workshop on Machine Learning for CAD </t>
  </si>
  <si>
    <t xml:space="preserve">NANOARCH '21: IEEE/ACM International Symposium on Nanoscale Architectures </t>
  </si>
  <si>
    <t>SBCCI '21: 34th SBC/SBMicro/IEEE/ACM Symposium on Integrated Circuits and Systems Design</t>
  </si>
  <si>
    <t>SIGDA  25.00</t>
  </si>
  <si>
    <t xml:space="preserve">SLIP '21: System-Level Interconnect - Problems and Pathfinding Workshop </t>
  </si>
  <si>
    <t>VLSI '22:The 35th International Conference on VLSI Design &amp;21st International Conference on Embedded Systems 2022</t>
  </si>
  <si>
    <t>SIGMICRO  0.00</t>
  </si>
  <si>
    <t>SIGDOC</t>
  </si>
  <si>
    <t>DocEng '21: ACM Symposium on Document Engineering 2021</t>
  </si>
  <si>
    <t>SIGDOC  0.00</t>
  </si>
  <si>
    <t>SIGDOC '21: The 39th ACM International Conference on Design of Communication</t>
  </si>
  <si>
    <t>SIGDOC  100.00</t>
  </si>
  <si>
    <t>SIGecom</t>
  </si>
  <si>
    <t>EC '21: The 22nd ACM Conference on Economics and Computation</t>
  </si>
  <si>
    <t>SIGecom  100.00</t>
  </si>
  <si>
    <t>SIGEnergy</t>
  </si>
  <si>
    <t>BuildSys '21: The 8th ACM International Conference on Systems for Energy-Efficient Buildings, Cities, and Transportation</t>
  </si>
  <si>
    <t>SIGEnergy  100.00</t>
  </si>
  <si>
    <t>e-Energy '21: The Twelfth ACM International Conference on Future Energy Systems</t>
  </si>
  <si>
    <t>e-Energy '22: The Thirteenth ACM International Conference on Future Energy Systems</t>
  </si>
  <si>
    <t>SIGEVO</t>
  </si>
  <si>
    <t>FOGA '21: Foundations of Genetic Algorithms XVI</t>
  </si>
  <si>
    <t>SIGEVO  100.00</t>
  </si>
  <si>
    <t>GECCO '21: Genetic and Evolutionary Computation Conference</t>
  </si>
  <si>
    <t>SIGGRAPH</t>
  </si>
  <si>
    <t>CVMP '21: European Conference on Visual Media Production</t>
  </si>
  <si>
    <t>CW '21: International Conference on Cyberworlds</t>
  </si>
  <si>
    <t>DigiPro '21: The Digital Production Symposium</t>
  </si>
  <si>
    <t>FMX '22: Film &amp; Media Exchange</t>
  </si>
  <si>
    <t>GD/SPM '21:  SIAM Conference on Geometric and Physical Modeling</t>
  </si>
  <si>
    <t>GRAPP '22: 17th International Conference on Computer Graphics Theory and Applications</t>
  </si>
  <si>
    <t xml:space="preserve">HPG '21: High-Performance Graphics </t>
  </si>
  <si>
    <t>I3D '22: Symposium on Interactive 3D Graphics and Games</t>
  </si>
  <si>
    <t>ICAT-EGVE '21: International Conference on Artificial Reality and Telexistence &amp; Eurographics Symposium on Virtual Environments</t>
  </si>
  <si>
    <t>MIG '21: Motion, Interaction and Games</t>
  </si>
  <si>
    <t>SA '21: SIGGRAPH Asia 2021</t>
  </si>
  <si>
    <t>SAP '21: ACM Symposium on Applied Perception 2021</t>
  </si>
  <si>
    <t>SCA '21: The ACM SIGGRAPH / Eurographics Symposium on Computer Animation</t>
  </si>
  <si>
    <t>SGP '21: Symposium on Geometric Processing 2021</t>
  </si>
  <si>
    <t>SIBGRAPI '21: Conference on Graphics, Patterns and Images</t>
  </si>
  <si>
    <t>SIGGRAPH '21: Special Interest Group on Computer Graphics and Interactive Techniques Conference</t>
  </si>
  <si>
    <t>SVR '21: Symposium on Virtual and Augmented Reality</t>
  </si>
  <si>
    <t>Web3D '21: The 26th International Conference on 3D Web Technology</t>
  </si>
  <si>
    <t>SIGHPC</t>
  </si>
  <si>
    <t>Cluster'21: Cluster Conference</t>
  </si>
  <si>
    <t>HPCAsia '22: International Conference on High Performance Computing in Asia Pacific Region</t>
  </si>
  <si>
    <t>PASC '21: Platform for Advanced Scientific Computing Conference</t>
  </si>
  <si>
    <t>PASC '22: Platform for Advanced Scientific Computing Conference</t>
  </si>
  <si>
    <t>PPoPP '22: 27th ACM SIGPLAN Symposium on Principles and Practice of Parallel Programming</t>
  </si>
  <si>
    <t>SIGPLAN   75.00</t>
  </si>
  <si>
    <t>SIGHPC  25.00</t>
  </si>
  <si>
    <t>SC '21: The International Conference for High Performance Computing, Networking, Storage and Analysis</t>
  </si>
  <si>
    <t>SIGIR</t>
  </si>
  <si>
    <t>ADCS '21: Australasian Document Computing Symposium</t>
  </si>
  <si>
    <t>CIKM '21: The 30th ACM International Conference on Information and Knowledge Management</t>
  </si>
  <si>
    <t>SIGIR  50.00</t>
  </si>
  <si>
    <t>SIGWEB  50.00</t>
  </si>
  <si>
    <t>FIRE'21: Forum for Information Retrieval Evaluation</t>
  </si>
  <si>
    <t>ICTIR '21: The 2021 ACM SIGIR International Conference on the Theory of Information Retrieval</t>
  </si>
  <si>
    <t>JCDL '21: The ACM/IEEE Joint Conference on Digital Libraries in 2021</t>
  </si>
  <si>
    <t>SIGIR  34.00</t>
  </si>
  <si>
    <t>SIGWEB  33.00</t>
  </si>
  <si>
    <t>JCDL '22: The ACM/IEEE Joint Conference on Digital Libraries in 2022</t>
  </si>
  <si>
    <t>SIGIR '21: The 44th International ACM SIGIR Conference on Research and Development in Information Retrieval</t>
  </si>
  <si>
    <t>WSDM '22: The Fifteenth ACM International Conference on Web Search and Data Mining</t>
  </si>
  <si>
    <t>SIGWEB  25.00</t>
  </si>
  <si>
    <t>SIGMOD  25.00</t>
  </si>
  <si>
    <t>SIGIR  25.00</t>
  </si>
  <si>
    <t>SIGKDD  25.00</t>
  </si>
  <si>
    <t>SIGITE</t>
  </si>
  <si>
    <t>SIGITE '21: The 22nd Annual Conference on Information Technology Education</t>
  </si>
  <si>
    <t>SIGITE  100.00</t>
  </si>
  <si>
    <t>SIGKDD</t>
  </si>
  <si>
    <t>ASONAM '21: International Conference on Advances in Social Networks Analysis and Mining</t>
  </si>
  <si>
    <t>SIGKDD  50.00</t>
  </si>
  <si>
    <t>CODS-COMAD '22: 9th ACM IKDD Conference on Data Science and 27th Conference on Management of Data</t>
  </si>
  <si>
    <t>KDD '21: The 27th ACM SIGKDD Conference on Knowledge Discovery and Data Mining</t>
  </si>
  <si>
    <t>SIGMOD  2.50</t>
  </si>
  <si>
    <t>SIGKDD  97.50</t>
  </si>
  <si>
    <t>SIGLOG</t>
  </si>
  <si>
    <t>CADE '21: Conference on Automated Deduction</t>
  </si>
  <si>
    <t>FSCD '21: Formal Structures for Computation and Deduction</t>
  </si>
  <si>
    <t xml:space="preserve">LICS '21: 36th Annual ACM/IEEE Symposium on Logic in Computer Science (LICS) </t>
  </si>
  <si>
    <t>SIGLOG  50.00</t>
  </si>
  <si>
    <t>PPDP '21: International Symposium on Principles and Practice of Declarative Programming</t>
  </si>
  <si>
    <t>SIGMETRICS</t>
  </si>
  <si>
    <t>ICPE '22: ACM/SPEC International Conference on Performance Engineering</t>
  </si>
  <si>
    <t>SIGMETRICS  25.00</t>
  </si>
  <si>
    <t>SIGSOFT  25.00</t>
  </si>
  <si>
    <t>IWQoS '22: IEEE/ACM International Symposium on Quality of Service</t>
  </si>
  <si>
    <t>SIGMETRICS  20.00</t>
  </si>
  <si>
    <t>SIGMETRICS/PERFORMANCE '22: ACM SIGMETRICS/IFIP PERFORMANCE Joint International Conference on Measurement and Modeling of Computer Systems</t>
  </si>
  <si>
    <t>SIGMETRICS  100.00</t>
  </si>
  <si>
    <t>SIGMICRO</t>
  </si>
  <si>
    <t>CF '22: 19th ACM International Conference on Computing Frontiers</t>
  </si>
  <si>
    <t>SIGMICRO  100.00</t>
  </si>
  <si>
    <t>CGO'22: 2022 IEEE/ACM International Symposium on Code Generation and Optimization</t>
  </si>
  <si>
    <t>SIGMICRO  45.00</t>
  </si>
  <si>
    <t>SIGPLAN   5.00</t>
  </si>
  <si>
    <t>MICRO '21: 54th Annual IEEE/ACM International Symposium on Microarchitecture</t>
  </si>
  <si>
    <t>SIGMICRO  50.00</t>
  </si>
  <si>
    <t>SIGMIS</t>
  </si>
  <si>
    <t>CLOSER '22: 12th International Conference on Cloud Computing and Services Science</t>
  </si>
  <si>
    <t>CSEDU '22: 14th International Conference on Computer Supported Education</t>
  </si>
  <si>
    <t>DATA '21: 10th International Conference on Data Science, Technology and Applications</t>
  </si>
  <si>
    <t>ENASE '22: 17th International Conference on Evaluation of Novel Approaches to Software Engineering</t>
  </si>
  <si>
    <t>FEMIB '22: 4th International Conference on Finance, Economics, Management and IT Business</t>
  </si>
  <si>
    <t>ICE-B'21: 18th International Conference on e-Business</t>
  </si>
  <si>
    <t>ICIS '21: International Conference on Information Systems</t>
  </si>
  <si>
    <t>SIGMIS-CPR '22:  2022 Computers and People Research Conference</t>
  </si>
  <si>
    <t>SIGMIS  100.00</t>
  </si>
  <si>
    <t>SIGMM</t>
  </si>
  <si>
    <t>ICMR '21: International Conference on Multimedia Retrieval</t>
  </si>
  <si>
    <t>ICMR '22: International Conference on Multimedia Retrieval</t>
  </si>
  <si>
    <t>IH&amp;MMSec '22: ACM Workshop on Information Hiding and Multimedia Security</t>
  </si>
  <si>
    <t>MM '21: ACM Multimedia Conference</t>
  </si>
  <si>
    <t>MMAsia '21: ACM Multimedia Asia</t>
  </si>
  <si>
    <t>SIGMAP '21: 18th International Conference on Signal Processing and Multimedia Applications</t>
  </si>
  <si>
    <t>WebMedia '21: Brazilian Symposium on Multimedia and the Web</t>
  </si>
  <si>
    <t>SIGMOBILE</t>
  </si>
  <si>
    <t>ACM MobiCom '21: The 27th Annual International Conference on Mobile Computing and Networking</t>
  </si>
  <si>
    <t>SIGMOBILE  100.00</t>
  </si>
  <si>
    <t>HotMobile '22: The 23rd International Workshop on Mobile Computing Systems and Applications</t>
  </si>
  <si>
    <t>ICDCN '22: 23rd International Conference on Distributed Computing and Networking</t>
  </si>
  <si>
    <t>ICIN '22 : 25th Conference on Innovation in Clouds, Internet and Networks</t>
  </si>
  <si>
    <t>MobiHoc '21: The Twenty-second International Symposium on Theory, Algorithmic Foundations, and Protocol Design for Mobile Networks and Mobile Computing</t>
  </si>
  <si>
    <t>MobiSys '21: The 19th Annual International Conference on Mobile Systems, Applications, and Services</t>
  </si>
  <si>
    <t>MobiSys '22: The 20th Annual International Conference on Mobile Systems, Applications and Services</t>
  </si>
  <si>
    <t>Open 5G Forum '21: Open 5G Forum</t>
  </si>
  <si>
    <t>SEC '21: The Sixth ACM/IEEE Symposium on Edge Computing</t>
  </si>
  <si>
    <t>WUWNET'21: The 15th International Conference on Underwater Networks &amp; Systems</t>
  </si>
  <si>
    <t>WiSec '21: 14th ACM Conference on Security and Privacy in Wireless and Mobile Networks</t>
  </si>
  <si>
    <t>SIGSAC  100.00</t>
  </si>
  <si>
    <t>WiSec '22: 15th ACM Conference on Security and Privacy in Wireless and Mobile Networks</t>
  </si>
  <si>
    <t>SIGMOD</t>
  </si>
  <si>
    <t>DEBS '21: The 15th ACM International Conference on Distributed and Event-based Systems</t>
  </si>
  <si>
    <t>SIGSOFT  50.00</t>
  </si>
  <si>
    <t>SIGMOD  50.00</t>
  </si>
  <si>
    <t>DEBS '22: The 16th ACM International Conference on Distributed and Event-based Systems</t>
  </si>
  <si>
    <t>SIGMOD/PODS '22: International Conference on Management of Data</t>
  </si>
  <si>
    <t>SIGMOD   100.00</t>
  </si>
  <si>
    <t>SoCC '21: ACM Symposium on Cloud Computing</t>
  </si>
  <si>
    <t>SIGOPS  50.00</t>
  </si>
  <si>
    <t>SIGOPS</t>
  </si>
  <si>
    <t>18th ACM SIGPLAN/SIGOPS International Conference on Virtual Execution Environments (VEE '22)</t>
  </si>
  <si>
    <t>APSys '21: 12th ACM SIGOPS Asia-Pacific Workshop on Systems</t>
  </si>
  <si>
    <t>SIGOPS  100.00</t>
  </si>
  <si>
    <t>EuroSys '22: Seventeenth European Conference on Computer Systems</t>
  </si>
  <si>
    <t>FAST '22: 20th USENIX Conference on File and Storage Technologies</t>
  </si>
  <si>
    <t>HotStorage '21: 13th ACM Workshop on Hot Topics in Storage and File Systems</t>
  </si>
  <si>
    <t>HotStorage '22: 14th ACM Workshop on Hot Topics in Storage and File Systems</t>
  </si>
  <si>
    <t>OSDI '21: 15th USENIX Symposium on Operating Systems Design and Implementation</t>
  </si>
  <si>
    <t>SOSP '21: ACM SIGOPS 28th Symposium on Operating Systems Principles</t>
  </si>
  <si>
    <t>SYSTOR '22: The 15th ACM International Systems and Storage Conference</t>
  </si>
  <si>
    <t>SIGPLAN</t>
  </si>
  <si>
    <t>14th ACM SIGPLAN International Conference on Software Language Engineering (SLE '21)</t>
  </si>
  <si>
    <t>18th ACM SIGPLAN International Conference on Managed Programming Languages and Runtimes (MPLR '21)</t>
  </si>
  <si>
    <t>2022 ACM SIGPLAN International Symposium on Memory Management (ISMM '22)</t>
  </si>
  <si>
    <t>20th ACM SIGPLAN International Conference on Generative Programming: Concepts and Experiences (GPCE '21)</t>
  </si>
  <si>
    <t>26th ACM SIGPLAN International Conference on Functional Programming (ICFP '21)</t>
  </si>
  <si>
    <t>43rd ACM SIGPLAN International Conference on Programming Language Design and Implementation (PLDI '22)</t>
  </si>
  <si>
    <t>CC '22: 31st ACM SIGPLAN International Conference on Compiler Construction</t>
  </si>
  <si>
    <t>CPP '22: 11th ACM SIGPLAN International Conference on Certified Programs and Proofs</t>
  </si>
  <si>
    <t>ELS '22: European Lisp Symposium</t>
  </si>
  <si>
    <t>FLOPS '22: The 16th International Symposium on Functional and Logic Programming</t>
  </si>
  <si>
    <t>ICCQ '22: Second International Conference on Code Quality</t>
  </si>
  <si>
    <t>SIGSOFT   0.00</t>
  </si>
  <si>
    <t xml:space="preserve">PLMW@PLDI '22: Programming Languages Mentoring Workshop at PLDI    Event Acronym/Title	</t>
  </si>
  <si>
    <t>PLMW@POPL '22: Programming Languages Mentoring Workshop at POPL 2022</t>
  </si>
  <si>
    <t>Programming'22: International Conference on the Art, Science, and Engineering of Programming</t>
  </si>
  <si>
    <t>SIGSAC</t>
  </si>
  <si>
    <t>ASIA CCS '22: ACM Asia Conference on Computer and Communications Security</t>
  </si>
  <si>
    <t>CCS '21: 2021 ACM SIGSAC Conference on Computer and Communications Security</t>
  </si>
  <si>
    <t>CODASPY '22: Twelveth ACM Conference on Data and Application Security and Privacy</t>
  </si>
  <si>
    <t>SACMAT '22: The 27th ACM Symposium on Access Control Models and Technologies (SACMAT)</t>
  </si>
  <si>
    <t>SIGSAM</t>
  </si>
  <si>
    <t>ISSAC '21: International Symposium on Symbolic and Algebraic Computation</t>
  </si>
  <si>
    <t>SIGSAM  100.00</t>
  </si>
  <si>
    <t>SIGSIM</t>
  </si>
  <si>
    <t>ANNSIM'21: 2021 Annual Modeling and Simulation Conference</t>
  </si>
  <si>
    <t>SIGSIM  0.00</t>
  </si>
  <si>
    <t xml:space="preserve">DS-RT '21: International Symposium on Distributed Simulation and Real-Time Applications </t>
  </si>
  <si>
    <t>SIGSIM  20.00</t>
  </si>
  <si>
    <t>MSWiM '21: 24th ACM International Conference on Modeling, Analysis and Simulation of Wireless and Mobile Systems</t>
  </si>
  <si>
    <t>SIGSIM  100.00</t>
  </si>
  <si>
    <t>SIGSIM-PADS '22: SIGSIM Conference on Principles of Advanced Discrete Simulation</t>
  </si>
  <si>
    <t>SIMULTECH '21: 11th International Conference on Simulation and Modeling Methodologies, Technologies and Applications</t>
  </si>
  <si>
    <t>WSC '21: Winter Simulation Conference</t>
  </si>
  <si>
    <t>SIGSIM  25.00</t>
  </si>
  <si>
    <t>SIGSOFT</t>
  </si>
  <si>
    <t>29th ACM Joint European Software Engineering Conference and Symposium on the Foundations of Software Engineering  (ESEC/FSE '21)</t>
  </si>
  <si>
    <t>SIGSOFT  100.00</t>
  </si>
  <si>
    <t>30th ACM SIGSOFT International Symposium on Software Testing and Analysis (ISSTA '21)</t>
  </si>
  <si>
    <t>AST '22: IEEE/ACM 3rd International Conference on Automation of Software Test</t>
  </si>
  <si>
    <t>ESEM '21: ACM / IEEE International Symposium on Empirical Software Engineering and Measurement (ESEM)</t>
  </si>
  <si>
    <t>FormaliSE'22: International Conference on Formal Methods in Software Engineering</t>
  </si>
  <si>
    <t>ICPC '22: 30th International Conference on Program Comprehension</t>
  </si>
  <si>
    <t>ICSE '22: 44th International Conference on Software Engineering</t>
  </si>
  <si>
    <t>MOBILESoft '22: IEEE/ACM 9th International Conference on Mobile Software Engineering and Systems</t>
  </si>
  <si>
    <t>MSR '22: 19th International Conference on Mining Software Repositories</t>
  </si>
  <si>
    <t>SEAMS '22: 17th International Symposium on Software Engineering for Adaptive and Self-Managing Systems</t>
  </si>
  <si>
    <t>SPLC '21: 25th ACM International Systems and Software Product Line Conference</t>
  </si>
  <si>
    <t>TechDebt '22: International Conference on Technical Debt</t>
  </si>
  <si>
    <t xml:space="preserve">SIGSOFT </t>
  </si>
  <si>
    <t>17th International Conference on Predictive Models and Data Analytics in Software Engineering (PROMISE '21)</t>
  </si>
  <si>
    <t>SIGSOFT   100.00</t>
  </si>
  <si>
    <t>ECOOP '21: European Conference on Object-Oriented Programming</t>
  </si>
  <si>
    <t>SIGSOFT   50.00</t>
  </si>
  <si>
    <t>FAMECSE '22: Federated Africa and Middle East Conference on Software Engineering</t>
  </si>
  <si>
    <t>ICSOFT '21: 16th International Conference on Software Technologies</t>
  </si>
  <si>
    <t>ICSSP '22:  International Conference on Software and Systems Processes</t>
  </si>
  <si>
    <t>ISEC '22: Innovations in Software Engineering Conference</t>
  </si>
  <si>
    <t xml:space="preserve">MODELS '21: ACM/IEEE 24th International Conference on Model Driven Engineering Languages and Systems </t>
  </si>
  <si>
    <t>TMPA'21 : International Conference on Software Testing, Machine Learning and Complex Process Analysis</t>
  </si>
  <si>
    <t>SIGSPATIAL</t>
  </si>
  <si>
    <t>SIGSPATIAL '21: 29th International Conference on Advances in Geographic Information Systems</t>
  </si>
  <si>
    <t>SIGSPATIAL  100.00</t>
  </si>
  <si>
    <t>SIGUCCS</t>
  </si>
  <si>
    <t>SIGUCCS '22: ACM SIGUCCS Annual Conference</t>
  </si>
  <si>
    <t>SIGUCCS  100.00</t>
  </si>
  <si>
    <t>SIGWEB</t>
  </si>
  <si>
    <t>WEBIST '21: 17th International Conference on Web Information Systems and Technologies</t>
  </si>
  <si>
    <t>WebSci '22: 14th ACM Web Science Conference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</si>
</sst>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8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9"/>
  <sheetViews>
    <sheetView tabSelected="1" topLeftCell="A1635" workbookViewId="0">
      <selection activeCell="I1646" sqref="I1646"/>
    </sheetView>
  </sheetViews>
  <sheetFormatPr defaultRowHeight="15" x14ac:dyDescent="0.25"/>
  <cols>
    <col min="1" max="2" width="10.7109375" customWidth="1"/>
    <col min="3" max="3" width="85.7109375" customWidth="1"/>
    <col min="4" max="4" width="12.7109375" customWidth="1"/>
    <col min="5" max="6" width="15.7109375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/>
      <c r="E1" s="3" t="s">
        <v>3</v>
      </c>
      <c r="F1" s="3" t="s">
        <v>4</v>
      </c>
      <c r="G1" s="3" t="s">
        <v>5</v>
      </c>
      <c r="H1" s="3"/>
    </row>
    <row r="3" spans="1:9" x14ac:dyDescent="0.25">
      <c r="A3" s="3" t="s">
        <v>7</v>
      </c>
    </row>
    <row r="4" spans="1:9" x14ac:dyDescent="0.25">
      <c r="A4" s="1">
        <v>44487</v>
      </c>
      <c r="B4" s="1">
        <v>44491</v>
      </c>
      <c r="C4" t="s">
        <v>8</v>
      </c>
      <c r="D4" t="s">
        <v>6</v>
      </c>
      <c r="E4">
        <v>395</v>
      </c>
      <c r="F4">
        <v>424</v>
      </c>
      <c r="G4" t="s">
        <v>9</v>
      </c>
    </row>
    <row r="5" spans="1:9" x14ac:dyDescent="0.25">
      <c r="D5" t="s">
        <v>10</v>
      </c>
      <c r="E5" s="2">
        <v>31450</v>
      </c>
      <c r="F5" s="2">
        <v>65775</v>
      </c>
    </row>
    <row r="6" spans="1:9" x14ac:dyDescent="0.25">
      <c r="D6" t="s">
        <v>11</v>
      </c>
      <c r="E6" s="2">
        <v>30069.25</v>
      </c>
      <c r="F6" s="2">
        <v>37010.980000000003</v>
      </c>
    </row>
    <row r="7" spans="1:9" x14ac:dyDescent="0.25">
      <c r="D7" t="s">
        <v>12</v>
      </c>
      <c r="E7" s="2">
        <v>1380.75</v>
      </c>
      <c r="F7" s="2">
        <v>28764.02</v>
      </c>
    </row>
    <row r="8" spans="1:9" x14ac:dyDescent="0.25">
      <c r="A8" s="1">
        <v>44601</v>
      </c>
      <c r="B8" s="1">
        <v>44603</v>
      </c>
      <c r="C8" t="s">
        <v>13</v>
      </c>
      <c r="D8" t="s">
        <v>6</v>
      </c>
      <c r="E8">
        <v>108</v>
      </c>
      <c r="G8" t="s">
        <v>14</v>
      </c>
    </row>
    <row r="9" spans="1:9" x14ac:dyDescent="0.25">
      <c r="D9" t="s">
        <v>10</v>
      </c>
      <c r="E9" s="2">
        <v>48510</v>
      </c>
      <c r="F9" s="2">
        <v>0</v>
      </c>
      <c r="G9" t="s">
        <v>15</v>
      </c>
    </row>
    <row r="10" spans="1:9" x14ac:dyDescent="0.25">
      <c r="D10" t="s">
        <v>11</v>
      </c>
      <c r="E10" s="2">
        <v>44629</v>
      </c>
      <c r="F10" s="2">
        <v>0</v>
      </c>
      <c r="I10">
        <v>424</v>
      </c>
    </row>
    <row r="11" spans="1:9" x14ac:dyDescent="0.25">
      <c r="D11" t="s">
        <v>12</v>
      </c>
      <c r="E11" s="2">
        <v>3881</v>
      </c>
      <c r="F11" s="2">
        <v>0</v>
      </c>
    </row>
    <row r="12" spans="1:9" x14ac:dyDescent="0.25">
      <c r="A12" s="1">
        <v>44674</v>
      </c>
      <c r="B12" s="1">
        <v>44676</v>
      </c>
      <c r="C12" t="s">
        <v>16</v>
      </c>
      <c r="D12" t="s">
        <v>6</v>
      </c>
      <c r="E12">
        <v>45</v>
      </c>
      <c r="G12" t="s">
        <v>15</v>
      </c>
    </row>
    <row r="13" spans="1:9" x14ac:dyDescent="0.25">
      <c r="D13" t="s">
        <v>10</v>
      </c>
      <c r="E13" s="2">
        <v>19110</v>
      </c>
      <c r="F13" s="2">
        <v>0</v>
      </c>
    </row>
    <row r="14" spans="1:9" x14ac:dyDescent="0.25">
      <c r="D14" t="s">
        <v>11</v>
      </c>
      <c r="E14" s="2">
        <v>17581</v>
      </c>
      <c r="F14" s="2">
        <v>0</v>
      </c>
    </row>
    <row r="15" spans="1:9" x14ac:dyDescent="0.25">
      <c r="D15" t="s">
        <v>12</v>
      </c>
      <c r="E15" s="2">
        <v>1529</v>
      </c>
      <c r="F15" s="2">
        <v>0</v>
      </c>
    </row>
    <row r="16" spans="1:9" x14ac:dyDescent="0.25">
      <c r="A16" s="1">
        <v>44676</v>
      </c>
      <c r="B16" s="1">
        <v>44677</v>
      </c>
      <c r="C16" t="s">
        <v>17</v>
      </c>
      <c r="D16" t="s">
        <v>6</v>
      </c>
      <c r="E16">
        <v>80</v>
      </c>
      <c r="G16" t="s">
        <v>18</v>
      </c>
    </row>
    <row r="17" spans="1:9" x14ac:dyDescent="0.25">
      <c r="D17" t="s">
        <v>10</v>
      </c>
      <c r="E17" s="2">
        <v>15000</v>
      </c>
      <c r="F17" s="2">
        <v>0</v>
      </c>
      <c r="G17" t="s">
        <v>15</v>
      </c>
    </row>
    <row r="18" spans="1:9" x14ac:dyDescent="0.25">
      <c r="D18" t="s">
        <v>11</v>
      </c>
      <c r="E18" s="2">
        <v>15000</v>
      </c>
      <c r="F18" s="2">
        <v>0</v>
      </c>
      <c r="G18" t="s">
        <v>19</v>
      </c>
    </row>
    <row r="19" spans="1:9" x14ac:dyDescent="0.25">
      <c r="D19" t="s">
        <v>12</v>
      </c>
      <c r="E19" s="2">
        <v>0</v>
      </c>
      <c r="F19" s="2">
        <v>0</v>
      </c>
    </row>
    <row r="21" spans="1:9" x14ac:dyDescent="0.25">
      <c r="A21" s="3" t="s">
        <v>20</v>
      </c>
    </row>
    <row r="22" spans="1:9" x14ac:dyDescent="0.25">
      <c r="A22" s="1">
        <v>44732</v>
      </c>
      <c r="B22" s="1">
        <v>44736</v>
      </c>
      <c r="C22" t="s">
        <v>21</v>
      </c>
      <c r="D22" t="s">
        <v>6</v>
      </c>
      <c r="E22">
        <v>450</v>
      </c>
      <c r="G22" t="s">
        <v>22</v>
      </c>
    </row>
    <row r="23" spans="1:9" x14ac:dyDescent="0.25">
      <c r="D23" t="s">
        <v>10</v>
      </c>
      <c r="E23" s="2">
        <v>218217.21</v>
      </c>
      <c r="F23" s="2">
        <v>0</v>
      </c>
      <c r="I23">
        <f>450+423+48</f>
        <v>921</v>
      </c>
    </row>
    <row r="24" spans="1:9" x14ac:dyDescent="0.25">
      <c r="D24" t="s">
        <v>11</v>
      </c>
      <c r="E24" s="2">
        <v>184271.93</v>
      </c>
      <c r="F24" s="2">
        <v>0</v>
      </c>
    </row>
    <row r="25" spans="1:9" x14ac:dyDescent="0.25">
      <c r="D25" t="s">
        <v>12</v>
      </c>
      <c r="E25" s="2">
        <v>33945.279999999999</v>
      </c>
      <c r="F25" s="2">
        <v>0</v>
      </c>
    </row>
    <row r="26" spans="1:9" x14ac:dyDescent="0.25">
      <c r="A26" s="1">
        <v>44397</v>
      </c>
      <c r="B26" s="1">
        <v>44400</v>
      </c>
      <c r="C26" t="s">
        <v>23</v>
      </c>
      <c r="D26" t="s">
        <v>6</v>
      </c>
      <c r="E26">
        <v>100</v>
      </c>
      <c r="G26" t="s">
        <v>24</v>
      </c>
    </row>
    <row r="27" spans="1:9" x14ac:dyDescent="0.25">
      <c r="D27" t="s">
        <v>10</v>
      </c>
      <c r="E27" s="2">
        <v>20000</v>
      </c>
      <c r="F27" s="2">
        <v>0</v>
      </c>
    </row>
    <row r="28" spans="1:9" x14ac:dyDescent="0.25">
      <c r="D28" t="s">
        <v>11</v>
      </c>
      <c r="E28" s="2">
        <v>20000</v>
      </c>
      <c r="F28" s="2">
        <v>0</v>
      </c>
    </row>
    <row r="29" spans="1:9" x14ac:dyDescent="0.25">
      <c r="D29" t="s">
        <v>12</v>
      </c>
      <c r="E29" s="2">
        <v>0</v>
      </c>
      <c r="F29" s="2">
        <v>0</v>
      </c>
    </row>
    <row r="30" spans="1:9" x14ac:dyDescent="0.25">
      <c r="A30" s="1">
        <v>44403</v>
      </c>
      <c r="B30" s="1">
        <v>44407</v>
      </c>
      <c r="C30" t="s">
        <v>25</v>
      </c>
      <c r="D30" t="s">
        <v>6</v>
      </c>
      <c r="E30">
        <v>145</v>
      </c>
      <c r="F30">
        <v>423</v>
      </c>
      <c r="G30" t="s">
        <v>26</v>
      </c>
    </row>
    <row r="31" spans="1:9" x14ac:dyDescent="0.25">
      <c r="D31" t="s">
        <v>10</v>
      </c>
      <c r="E31" s="2">
        <v>8000</v>
      </c>
      <c r="F31" s="2">
        <v>8000</v>
      </c>
      <c r="G31" t="s">
        <v>27</v>
      </c>
    </row>
    <row r="32" spans="1:9" x14ac:dyDescent="0.25">
      <c r="D32" t="s">
        <v>11</v>
      </c>
      <c r="E32" s="2">
        <v>7897</v>
      </c>
      <c r="F32" s="2">
        <v>8483.86</v>
      </c>
    </row>
    <row r="33" spans="1:7" x14ac:dyDescent="0.25">
      <c r="D33" t="s">
        <v>12</v>
      </c>
      <c r="E33" s="2">
        <v>103</v>
      </c>
      <c r="F33" s="2">
        <v>-483.86</v>
      </c>
    </row>
    <row r="34" spans="1:7" x14ac:dyDescent="0.25">
      <c r="A34" s="1">
        <v>44577</v>
      </c>
      <c r="B34" s="1">
        <v>44583</v>
      </c>
      <c r="C34" t="s">
        <v>28</v>
      </c>
      <c r="D34" t="s">
        <v>6</v>
      </c>
      <c r="E34">
        <v>360</v>
      </c>
      <c r="G34" t="s">
        <v>29</v>
      </c>
    </row>
    <row r="35" spans="1:7" x14ac:dyDescent="0.25">
      <c r="D35" t="s">
        <v>10</v>
      </c>
      <c r="E35" s="2">
        <v>311400</v>
      </c>
      <c r="F35" s="2">
        <v>0</v>
      </c>
      <c r="G35" t="s">
        <v>30</v>
      </c>
    </row>
    <row r="36" spans="1:7" x14ac:dyDescent="0.25">
      <c r="D36" t="s">
        <v>11</v>
      </c>
      <c r="E36" s="2">
        <v>311016.2</v>
      </c>
      <c r="F36" s="2">
        <v>0</v>
      </c>
      <c r="G36" t="s">
        <v>24</v>
      </c>
    </row>
    <row r="37" spans="1:7" x14ac:dyDescent="0.25">
      <c r="D37" t="s">
        <v>12</v>
      </c>
      <c r="E37" s="2">
        <v>383.8</v>
      </c>
      <c r="F37" s="2">
        <v>0</v>
      </c>
    </row>
    <row r="38" spans="1:7" x14ac:dyDescent="0.25">
      <c r="A38" s="1">
        <v>44570</v>
      </c>
      <c r="B38" s="1">
        <v>44573</v>
      </c>
      <c r="C38" t="s">
        <v>31</v>
      </c>
      <c r="D38" t="s">
        <v>6</v>
      </c>
      <c r="E38">
        <v>400</v>
      </c>
      <c r="F38">
        <v>347</v>
      </c>
      <c r="G38" t="s">
        <v>24</v>
      </c>
    </row>
    <row r="39" spans="1:7" x14ac:dyDescent="0.25">
      <c r="D39" t="s">
        <v>10</v>
      </c>
      <c r="E39" s="2">
        <v>180000</v>
      </c>
      <c r="F39" s="2">
        <v>0</v>
      </c>
    </row>
    <row r="40" spans="1:7" x14ac:dyDescent="0.25">
      <c r="D40" t="s">
        <v>11</v>
      </c>
      <c r="E40" s="2">
        <v>180000</v>
      </c>
      <c r="F40" s="2">
        <v>0</v>
      </c>
    </row>
    <row r="41" spans="1:7" x14ac:dyDescent="0.25">
      <c r="D41" t="s">
        <v>12</v>
      </c>
      <c r="E41" s="2">
        <v>0</v>
      </c>
      <c r="F41" s="2">
        <v>0</v>
      </c>
    </row>
    <row r="42" spans="1:7" x14ac:dyDescent="0.25">
      <c r="A42" s="1">
        <v>44383</v>
      </c>
      <c r="B42" s="1">
        <v>44385</v>
      </c>
      <c r="C42" t="s">
        <v>32</v>
      </c>
      <c r="D42" t="s">
        <v>6</v>
      </c>
      <c r="E42">
        <v>48</v>
      </c>
      <c r="G42" t="s">
        <v>33</v>
      </c>
    </row>
    <row r="43" spans="1:7" x14ac:dyDescent="0.25">
      <c r="D43" t="s">
        <v>10</v>
      </c>
      <c r="E43" s="2">
        <v>11675</v>
      </c>
      <c r="F43" s="2">
        <v>12375</v>
      </c>
      <c r="G43" t="s">
        <v>34</v>
      </c>
    </row>
    <row r="44" spans="1:7" x14ac:dyDescent="0.25">
      <c r="D44" t="s">
        <v>11</v>
      </c>
      <c r="E44" s="2">
        <v>10640.68</v>
      </c>
      <c r="F44" s="2">
        <v>8596.67</v>
      </c>
    </row>
    <row r="45" spans="1:7" x14ac:dyDescent="0.25">
      <c r="D45" t="s">
        <v>12</v>
      </c>
      <c r="E45" s="2">
        <v>1034.32</v>
      </c>
      <c r="F45" s="2">
        <v>3778.33</v>
      </c>
    </row>
    <row r="47" spans="1:7" x14ac:dyDescent="0.25">
      <c r="A47" s="3" t="s">
        <v>35</v>
      </c>
    </row>
    <row r="48" spans="1:7" x14ac:dyDescent="0.25">
      <c r="A48" s="1">
        <v>44486</v>
      </c>
      <c r="B48" s="1">
        <v>44491</v>
      </c>
      <c r="C48" t="s">
        <v>36</v>
      </c>
      <c r="D48" t="s">
        <v>6</v>
      </c>
      <c r="E48">
        <v>837</v>
      </c>
      <c r="F48">
        <v>819</v>
      </c>
      <c r="G48" t="s">
        <v>37</v>
      </c>
    </row>
    <row r="49" spans="1:9" x14ac:dyDescent="0.25">
      <c r="D49" t="s">
        <v>10</v>
      </c>
      <c r="E49" s="2">
        <v>264800</v>
      </c>
      <c r="F49" s="2">
        <v>208290</v>
      </c>
      <c r="G49" t="s">
        <v>30</v>
      </c>
    </row>
    <row r="50" spans="1:9" x14ac:dyDescent="0.25">
      <c r="D50" t="s">
        <v>11</v>
      </c>
      <c r="E50" s="2">
        <v>264541.7</v>
      </c>
      <c r="F50" s="2">
        <v>268684.34000000003</v>
      </c>
    </row>
    <row r="51" spans="1:9" x14ac:dyDescent="0.25">
      <c r="D51" t="s">
        <v>12</v>
      </c>
      <c r="E51" s="2">
        <v>258.3</v>
      </c>
      <c r="F51" s="2">
        <v>-60394.34</v>
      </c>
    </row>
    <row r="52" spans="1:9" x14ac:dyDescent="0.25">
      <c r="A52" s="1">
        <v>44726</v>
      </c>
      <c r="B52" s="1">
        <v>44729</v>
      </c>
      <c r="C52" t="s">
        <v>38</v>
      </c>
      <c r="D52" t="s">
        <v>6</v>
      </c>
      <c r="E52">
        <v>100</v>
      </c>
      <c r="G52" t="s">
        <v>37</v>
      </c>
    </row>
    <row r="53" spans="1:9" x14ac:dyDescent="0.25">
      <c r="D53" t="s">
        <v>10</v>
      </c>
      <c r="E53" s="2">
        <v>30000</v>
      </c>
      <c r="F53" s="2">
        <v>0</v>
      </c>
      <c r="G53" t="s">
        <v>39</v>
      </c>
    </row>
    <row r="54" spans="1:9" x14ac:dyDescent="0.25">
      <c r="D54" t="s">
        <v>11</v>
      </c>
      <c r="E54" s="2">
        <v>30000</v>
      </c>
      <c r="F54" s="2">
        <v>0</v>
      </c>
      <c r="G54" t="s">
        <v>40</v>
      </c>
    </row>
    <row r="55" spans="1:9" x14ac:dyDescent="0.25">
      <c r="D55" t="s">
        <v>12</v>
      </c>
      <c r="E55" s="2">
        <v>0</v>
      </c>
      <c r="F55" s="2">
        <v>0</v>
      </c>
    </row>
    <row r="57" spans="1:9" x14ac:dyDescent="0.25">
      <c r="A57" s="3" t="s">
        <v>41</v>
      </c>
    </row>
    <row r="58" spans="1:9" x14ac:dyDescent="0.25">
      <c r="A58" s="1">
        <v>44690</v>
      </c>
      <c r="B58" s="1">
        <v>44694</v>
      </c>
      <c r="C58" t="s">
        <v>42</v>
      </c>
      <c r="D58" t="s">
        <v>6</v>
      </c>
      <c r="E58">
        <v>600</v>
      </c>
      <c r="F58">
        <v>577</v>
      </c>
      <c r="G58" t="s">
        <v>43</v>
      </c>
    </row>
    <row r="59" spans="1:9" x14ac:dyDescent="0.25">
      <c r="D59" t="s">
        <v>10</v>
      </c>
      <c r="E59" s="2">
        <v>330000</v>
      </c>
      <c r="F59" s="2">
        <v>8600</v>
      </c>
      <c r="I59">
        <f>493+60+650+410+250+87+68+102</f>
        <v>2120</v>
      </c>
    </row>
    <row r="60" spans="1:9" x14ac:dyDescent="0.25">
      <c r="D60" t="s">
        <v>11</v>
      </c>
      <c r="E60" s="2">
        <v>290000</v>
      </c>
      <c r="F60" s="2">
        <v>8600</v>
      </c>
    </row>
    <row r="61" spans="1:9" x14ac:dyDescent="0.25">
      <c r="D61" t="s">
        <v>12</v>
      </c>
      <c r="E61" s="2">
        <v>40000</v>
      </c>
      <c r="F61" s="2">
        <v>0</v>
      </c>
    </row>
    <row r="62" spans="1:9" x14ac:dyDescent="0.25">
      <c r="A62" s="1">
        <v>44490</v>
      </c>
      <c r="B62" s="1">
        <v>44492</v>
      </c>
      <c r="C62" t="s">
        <v>44</v>
      </c>
      <c r="D62" t="s">
        <v>6</v>
      </c>
      <c r="E62">
        <v>200</v>
      </c>
      <c r="F62">
        <v>119</v>
      </c>
      <c r="G62" t="s">
        <v>45</v>
      </c>
    </row>
    <row r="63" spans="1:9" x14ac:dyDescent="0.25">
      <c r="D63" t="s">
        <v>10</v>
      </c>
      <c r="E63" s="2">
        <v>50000</v>
      </c>
      <c r="F63" s="2">
        <v>29000</v>
      </c>
      <c r="G63" t="s">
        <v>46</v>
      </c>
    </row>
    <row r="64" spans="1:9" x14ac:dyDescent="0.25">
      <c r="D64" t="s">
        <v>11</v>
      </c>
      <c r="E64" s="2">
        <v>45000</v>
      </c>
      <c r="F64" s="2">
        <v>21610</v>
      </c>
      <c r="G64" t="s">
        <v>43</v>
      </c>
    </row>
    <row r="65" spans="1:7" x14ac:dyDescent="0.25">
      <c r="D65" t="s">
        <v>12</v>
      </c>
      <c r="E65" s="2">
        <v>5000</v>
      </c>
      <c r="F65" s="2">
        <v>7390</v>
      </c>
    </row>
    <row r="66" spans="1:7" x14ac:dyDescent="0.25">
      <c r="A66" s="1">
        <v>44515</v>
      </c>
      <c r="B66" s="1">
        <v>44517</v>
      </c>
      <c r="C66" t="s">
        <v>47</v>
      </c>
      <c r="D66" t="s">
        <v>6</v>
      </c>
      <c r="E66">
        <v>100</v>
      </c>
      <c r="F66">
        <v>77</v>
      </c>
      <c r="G66" t="s">
        <v>43</v>
      </c>
    </row>
    <row r="67" spans="1:7" x14ac:dyDescent="0.25">
      <c r="D67" t="s">
        <v>10</v>
      </c>
      <c r="E67" s="2">
        <v>10000</v>
      </c>
      <c r="F67" s="2">
        <v>0</v>
      </c>
      <c r="G67" t="s">
        <v>48</v>
      </c>
    </row>
    <row r="68" spans="1:7" x14ac:dyDescent="0.25">
      <c r="D68" t="s">
        <v>11</v>
      </c>
      <c r="E68" s="2">
        <v>10000</v>
      </c>
      <c r="F68" s="2">
        <v>0</v>
      </c>
      <c r="G68" t="s">
        <v>18</v>
      </c>
    </row>
    <row r="69" spans="1:7" x14ac:dyDescent="0.25">
      <c r="D69" t="s">
        <v>12</v>
      </c>
      <c r="E69" s="2">
        <v>0</v>
      </c>
      <c r="F69" s="2">
        <v>0</v>
      </c>
    </row>
    <row r="70" spans="1:7" x14ac:dyDescent="0.25">
      <c r="A70" s="1">
        <v>44515</v>
      </c>
      <c r="B70" s="1">
        <v>44519</v>
      </c>
      <c r="C70" t="s">
        <v>49</v>
      </c>
      <c r="D70" t="s">
        <v>6</v>
      </c>
      <c r="E70">
        <v>355</v>
      </c>
      <c r="F70">
        <v>493</v>
      </c>
      <c r="G70" t="s">
        <v>50</v>
      </c>
    </row>
    <row r="71" spans="1:7" x14ac:dyDescent="0.25">
      <c r="D71" t="s">
        <v>10</v>
      </c>
      <c r="E71" s="2">
        <v>39116</v>
      </c>
      <c r="F71" s="2">
        <v>61417.1</v>
      </c>
      <c r="G71" t="s">
        <v>51</v>
      </c>
    </row>
    <row r="72" spans="1:7" x14ac:dyDescent="0.25">
      <c r="D72" t="s">
        <v>11</v>
      </c>
      <c r="E72" s="2">
        <v>36413.980000000003</v>
      </c>
      <c r="F72" s="2">
        <v>31106.99</v>
      </c>
    </row>
    <row r="73" spans="1:7" x14ac:dyDescent="0.25">
      <c r="D73" t="s">
        <v>12</v>
      </c>
      <c r="E73" s="2">
        <v>2702.02</v>
      </c>
      <c r="F73" s="2">
        <v>30310.11</v>
      </c>
    </row>
    <row r="74" spans="1:7" x14ac:dyDescent="0.25">
      <c r="A74" s="1">
        <v>44601</v>
      </c>
      <c r="B74" s="1">
        <v>44603</v>
      </c>
      <c r="C74" t="s">
        <v>52</v>
      </c>
      <c r="D74" t="s">
        <v>6</v>
      </c>
      <c r="E74">
        <v>303</v>
      </c>
      <c r="G74" t="s">
        <v>43</v>
      </c>
    </row>
    <row r="75" spans="1:7" x14ac:dyDescent="0.25">
      <c r="D75" t="s">
        <v>10</v>
      </c>
      <c r="E75" s="2">
        <v>135240</v>
      </c>
      <c r="F75" s="2">
        <v>0</v>
      </c>
      <c r="G75" t="s">
        <v>53</v>
      </c>
    </row>
    <row r="76" spans="1:7" x14ac:dyDescent="0.25">
      <c r="D76" t="s">
        <v>11</v>
      </c>
      <c r="E76" s="2">
        <v>124420</v>
      </c>
      <c r="F76" s="2">
        <v>0</v>
      </c>
    </row>
    <row r="77" spans="1:7" x14ac:dyDescent="0.25">
      <c r="D77" t="s">
        <v>12</v>
      </c>
      <c r="E77" s="2">
        <v>10820</v>
      </c>
      <c r="F77" s="2">
        <v>0</v>
      </c>
    </row>
    <row r="78" spans="1:7" x14ac:dyDescent="0.25">
      <c r="A78" s="1">
        <v>44530</v>
      </c>
      <c r="B78" s="1">
        <v>44530</v>
      </c>
      <c r="C78" t="s">
        <v>54</v>
      </c>
      <c r="D78" t="s">
        <v>6</v>
      </c>
      <c r="E78">
        <v>60</v>
      </c>
      <c r="G78" t="s">
        <v>55</v>
      </c>
    </row>
    <row r="79" spans="1:7" x14ac:dyDescent="0.25">
      <c r="D79" t="s">
        <v>10</v>
      </c>
      <c r="E79" s="2">
        <v>3256.8</v>
      </c>
      <c r="F79" s="2">
        <v>0</v>
      </c>
      <c r="G79" t="s">
        <v>56</v>
      </c>
    </row>
    <row r="80" spans="1:7" x14ac:dyDescent="0.25">
      <c r="D80" t="s">
        <v>11</v>
      </c>
      <c r="E80" s="2">
        <v>1249.32</v>
      </c>
      <c r="F80" s="2">
        <v>0</v>
      </c>
    </row>
    <row r="81" spans="1:7" x14ac:dyDescent="0.25">
      <c r="D81" t="s">
        <v>12</v>
      </c>
      <c r="E81" s="2">
        <v>2007.48</v>
      </c>
      <c r="F81" s="2">
        <v>0</v>
      </c>
    </row>
    <row r="82" spans="1:7" x14ac:dyDescent="0.25">
      <c r="A82" s="1">
        <v>44474</v>
      </c>
      <c r="B82" s="1">
        <v>44478</v>
      </c>
      <c r="C82" t="s">
        <v>57</v>
      </c>
      <c r="D82" t="s">
        <v>6</v>
      </c>
      <c r="E82">
        <v>550</v>
      </c>
      <c r="F82">
        <v>650</v>
      </c>
      <c r="G82" t="s">
        <v>58</v>
      </c>
    </row>
    <row r="83" spans="1:7" x14ac:dyDescent="0.25">
      <c r="D83" t="s">
        <v>10</v>
      </c>
      <c r="E83" s="2">
        <v>24750</v>
      </c>
      <c r="F83" s="2">
        <v>46570</v>
      </c>
      <c r="G83" t="s">
        <v>59</v>
      </c>
    </row>
    <row r="84" spans="1:7" x14ac:dyDescent="0.25">
      <c r="D84" t="s">
        <v>11</v>
      </c>
      <c r="E84" s="2">
        <v>13486.31</v>
      </c>
      <c r="F84" s="2">
        <v>35501.54</v>
      </c>
    </row>
    <row r="85" spans="1:7" x14ac:dyDescent="0.25">
      <c r="D85" t="s">
        <v>12</v>
      </c>
      <c r="E85" s="2">
        <v>11263.69</v>
      </c>
      <c r="F85" s="2">
        <v>11068.46</v>
      </c>
    </row>
    <row r="86" spans="1:7" x14ac:dyDescent="0.25">
      <c r="A86" s="1">
        <v>44411</v>
      </c>
      <c r="B86" s="1">
        <v>44414</v>
      </c>
      <c r="C86" t="s">
        <v>60</v>
      </c>
      <c r="D86" t="s">
        <v>6</v>
      </c>
      <c r="E86">
        <v>300</v>
      </c>
      <c r="F86">
        <v>300</v>
      </c>
      <c r="G86" t="s">
        <v>18</v>
      </c>
    </row>
    <row r="87" spans="1:7" x14ac:dyDescent="0.25">
      <c r="D87" t="s">
        <v>10</v>
      </c>
      <c r="E87" s="2">
        <v>90000</v>
      </c>
      <c r="F87" s="2">
        <v>0</v>
      </c>
      <c r="G87" t="s">
        <v>43</v>
      </c>
    </row>
    <row r="88" spans="1:7" x14ac:dyDescent="0.25">
      <c r="D88" t="s">
        <v>11</v>
      </c>
      <c r="E88" s="2">
        <v>90000</v>
      </c>
      <c r="F88" s="2">
        <v>0</v>
      </c>
      <c r="G88" t="s">
        <v>48</v>
      </c>
    </row>
    <row r="89" spans="1:7" x14ac:dyDescent="0.25">
      <c r="D89" t="s">
        <v>12</v>
      </c>
      <c r="E89" s="2">
        <v>0</v>
      </c>
      <c r="F89" s="2">
        <v>0</v>
      </c>
    </row>
    <row r="90" spans="1:7" x14ac:dyDescent="0.25">
      <c r="A90" s="1">
        <v>44627</v>
      </c>
      <c r="B90" s="1">
        <v>44630</v>
      </c>
      <c r="C90" t="s">
        <v>61</v>
      </c>
      <c r="D90" t="s">
        <v>6</v>
      </c>
      <c r="E90">
        <v>410</v>
      </c>
      <c r="G90" t="s">
        <v>62</v>
      </c>
    </row>
    <row r="91" spans="1:7" x14ac:dyDescent="0.25">
      <c r="D91" t="s">
        <v>10</v>
      </c>
      <c r="E91" s="2">
        <v>140145.18</v>
      </c>
      <c r="F91" s="2">
        <v>0</v>
      </c>
      <c r="G91" t="s">
        <v>63</v>
      </c>
    </row>
    <row r="92" spans="1:7" x14ac:dyDescent="0.25">
      <c r="D92" t="s">
        <v>11</v>
      </c>
      <c r="E92" s="2">
        <v>46594</v>
      </c>
      <c r="F92" s="2">
        <v>0</v>
      </c>
    </row>
    <row r="93" spans="1:7" x14ac:dyDescent="0.25">
      <c r="D93" t="s">
        <v>12</v>
      </c>
      <c r="E93" s="2">
        <v>93551.18</v>
      </c>
      <c r="F93" s="2">
        <v>0</v>
      </c>
    </row>
    <row r="94" spans="1:7" x14ac:dyDescent="0.25">
      <c r="A94" s="1">
        <v>44494</v>
      </c>
      <c r="B94" s="1">
        <v>44496</v>
      </c>
      <c r="C94" t="s">
        <v>64</v>
      </c>
      <c r="D94" t="s">
        <v>6</v>
      </c>
      <c r="E94">
        <v>124</v>
      </c>
      <c r="G94" t="s">
        <v>43</v>
      </c>
    </row>
    <row r="95" spans="1:7" x14ac:dyDescent="0.25">
      <c r="D95" t="s">
        <v>10</v>
      </c>
      <c r="E95" s="2">
        <v>55370</v>
      </c>
      <c r="F95" s="2">
        <v>0</v>
      </c>
    </row>
    <row r="96" spans="1:7" x14ac:dyDescent="0.25">
      <c r="D96" t="s">
        <v>11</v>
      </c>
      <c r="E96" s="2">
        <v>50940</v>
      </c>
      <c r="F96" s="2">
        <v>0</v>
      </c>
    </row>
    <row r="97" spans="1:7" x14ac:dyDescent="0.25">
      <c r="D97" t="s">
        <v>12</v>
      </c>
      <c r="E97" s="2">
        <v>4430</v>
      </c>
      <c r="F97" s="2">
        <v>0</v>
      </c>
    </row>
    <row r="98" spans="1:7" x14ac:dyDescent="0.25">
      <c r="A98" s="1">
        <v>44595</v>
      </c>
      <c r="B98" s="1">
        <v>44597</v>
      </c>
      <c r="C98" t="s">
        <v>65</v>
      </c>
      <c r="D98" t="s">
        <v>6</v>
      </c>
      <c r="E98">
        <v>250</v>
      </c>
      <c r="G98" t="s">
        <v>43</v>
      </c>
    </row>
    <row r="99" spans="1:7" x14ac:dyDescent="0.25">
      <c r="D99" t="s">
        <v>10</v>
      </c>
      <c r="E99" s="2">
        <v>110250</v>
      </c>
      <c r="F99" s="2">
        <v>0</v>
      </c>
    </row>
    <row r="100" spans="1:7" x14ac:dyDescent="0.25">
      <c r="D100" t="s">
        <v>11</v>
      </c>
      <c r="E100" s="2">
        <v>101430</v>
      </c>
      <c r="F100" s="2">
        <v>0</v>
      </c>
    </row>
    <row r="101" spans="1:7" x14ac:dyDescent="0.25">
      <c r="D101" t="s">
        <v>12</v>
      </c>
      <c r="E101" s="2">
        <v>8820</v>
      </c>
      <c r="F101" s="2">
        <v>0</v>
      </c>
    </row>
    <row r="102" spans="1:7" x14ac:dyDescent="0.25">
      <c r="A102" s="1">
        <v>44595</v>
      </c>
      <c r="B102" s="1">
        <v>44597</v>
      </c>
      <c r="C102" t="s">
        <v>66</v>
      </c>
      <c r="D102" t="s">
        <v>6</v>
      </c>
      <c r="E102">
        <v>95</v>
      </c>
      <c r="G102" t="s">
        <v>43</v>
      </c>
    </row>
    <row r="103" spans="1:7" x14ac:dyDescent="0.25">
      <c r="D103" t="s">
        <v>10</v>
      </c>
      <c r="E103" s="2">
        <v>42630</v>
      </c>
      <c r="F103" s="2">
        <v>0</v>
      </c>
    </row>
    <row r="104" spans="1:7" x14ac:dyDescent="0.25">
      <c r="D104" t="s">
        <v>11</v>
      </c>
      <c r="E104" s="2">
        <v>39219</v>
      </c>
      <c r="F104" s="2">
        <v>0</v>
      </c>
    </row>
    <row r="105" spans="1:7" x14ac:dyDescent="0.25">
      <c r="D105" t="s">
        <v>12</v>
      </c>
      <c r="E105" s="2">
        <v>3411</v>
      </c>
      <c r="F105" s="2">
        <v>0</v>
      </c>
    </row>
    <row r="106" spans="1:7" x14ac:dyDescent="0.25">
      <c r="A106" s="1">
        <v>44403</v>
      </c>
      <c r="B106" s="1">
        <v>44406</v>
      </c>
      <c r="C106" t="s">
        <v>67</v>
      </c>
      <c r="D106" t="s">
        <v>6</v>
      </c>
      <c r="E106">
        <v>2010</v>
      </c>
      <c r="G106" t="s">
        <v>43</v>
      </c>
    </row>
    <row r="107" spans="1:7" x14ac:dyDescent="0.25">
      <c r="D107" t="s">
        <v>10</v>
      </c>
      <c r="E107" s="2">
        <v>125000</v>
      </c>
      <c r="F107" s="2">
        <v>0</v>
      </c>
    </row>
    <row r="108" spans="1:7" x14ac:dyDescent="0.25">
      <c r="D108" t="s">
        <v>11</v>
      </c>
      <c r="E108" s="2">
        <v>100000</v>
      </c>
      <c r="F108" s="2">
        <v>0</v>
      </c>
    </row>
    <row r="109" spans="1:7" x14ac:dyDescent="0.25">
      <c r="D109" t="s">
        <v>12</v>
      </c>
      <c r="E109" s="2">
        <v>25000</v>
      </c>
      <c r="F109" s="2">
        <v>0</v>
      </c>
    </row>
    <row r="110" spans="1:7" x14ac:dyDescent="0.25">
      <c r="A110" s="1">
        <v>44536</v>
      </c>
      <c r="B110" s="1">
        <v>44538</v>
      </c>
      <c r="C110" t="s">
        <v>68</v>
      </c>
      <c r="D110" t="s">
        <v>6</v>
      </c>
      <c r="E110">
        <v>200</v>
      </c>
      <c r="G110" t="s">
        <v>43</v>
      </c>
    </row>
    <row r="111" spans="1:7" x14ac:dyDescent="0.25">
      <c r="D111" t="s">
        <v>10</v>
      </c>
      <c r="E111" s="2">
        <v>15000</v>
      </c>
      <c r="F111" s="2">
        <v>0</v>
      </c>
    </row>
    <row r="112" spans="1:7" x14ac:dyDescent="0.25">
      <c r="D112" t="s">
        <v>11</v>
      </c>
      <c r="E112" s="2">
        <v>13000</v>
      </c>
      <c r="F112" s="2">
        <v>0</v>
      </c>
    </row>
    <row r="113" spans="1:7" x14ac:dyDescent="0.25">
      <c r="D113" t="s">
        <v>12</v>
      </c>
      <c r="E113" s="2">
        <v>2000</v>
      </c>
      <c r="F113" s="2">
        <v>0</v>
      </c>
    </row>
    <row r="114" spans="1:7" x14ac:dyDescent="0.25">
      <c r="A114" s="1">
        <v>44673</v>
      </c>
      <c r="B114" s="1">
        <v>44675</v>
      </c>
      <c r="C114" t="s">
        <v>69</v>
      </c>
      <c r="D114" t="s">
        <v>6</v>
      </c>
      <c r="E114">
        <v>30</v>
      </c>
      <c r="F114">
        <v>43</v>
      </c>
      <c r="G114" t="s">
        <v>43</v>
      </c>
    </row>
    <row r="115" spans="1:7" x14ac:dyDescent="0.25">
      <c r="D115" t="s">
        <v>10</v>
      </c>
      <c r="E115" s="2">
        <v>13720</v>
      </c>
      <c r="F115" s="2">
        <v>8502.25</v>
      </c>
    </row>
    <row r="116" spans="1:7" x14ac:dyDescent="0.25">
      <c r="D116" t="s">
        <v>11</v>
      </c>
      <c r="E116" s="2">
        <v>12622</v>
      </c>
      <c r="F116" s="2">
        <v>8502.25</v>
      </c>
    </row>
    <row r="117" spans="1:7" x14ac:dyDescent="0.25">
      <c r="D117" t="s">
        <v>12</v>
      </c>
      <c r="E117" s="2">
        <v>1098</v>
      </c>
      <c r="F117" s="2">
        <v>0</v>
      </c>
    </row>
    <row r="118" spans="1:7" x14ac:dyDescent="0.25">
      <c r="A118" s="1">
        <v>44642</v>
      </c>
      <c r="B118" s="1">
        <v>44645</v>
      </c>
      <c r="C118" t="s">
        <v>70</v>
      </c>
      <c r="D118" t="s">
        <v>6</v>
      </c>
      <c r="E118">
        <v>250</v>
      </c>
      <c r="G118" t="s">
        <v>63</v>
      </c>
    </row>
    <row r="119" spans="1:7" x14ac:dyDescent="0.25">
      <c r="D119" t="s">
        <v>10</v>
      </c>
      <c r="E119" s="2">
        <v>59191.5</v>
      </c>
      <c r="F119" s="2">
        <v>0</v>
      </c>
      <c r="G119" t="s">
        <v>56</v>
      </c>
    </row>
    <row r="120" spans="1:7" x14ac:dyDescent="0.25">
      <c r="D120" t="s">
        <v>11</v>
      </c>
      <c r="E120" s="2">
        <v>44479.55</v>
      </c>
      <c r="F120" s="2">
        <v>0</v>
      </c>
    </row>
    <row r="121" spans="1:7" x14ac:dyDescent="0.25">
      <c r="D121" t="s">
        <v>12</v>
      </c>
      <c r="E121" s="2">
        <v>14711.95</v>
      </c>
      <c r="F121" s="2">
        <v>0</v>
      </c>
    </row>
    <row r="122" spans="1:7" x14ac:dyDescent="0.25">
      <c r="A122" s="1">
        <v>44453</v>
      </c>
      <c r="B122" s="1">
        <v>44456</v>
      </c>
      <c r="C122" t="s">
        <v>71</v>
      </c>
      <c r="D122" t="s">
        <v>6</v>
      </c>
      <c r="E122">
        <v>100</v>
      </c>
      <c r="F122">
        <v>87</v>
      </c>
      <c r="G122" t="s">
        <v>72</v>
      </c>
    </row>
    <row r="123" spans="1:7" x14ac:dyDescent="0.25">
      <c r="D123" t="s">
        <v>10</v>
      </c>
      <c r="E123" s="2">
        <v>15925</v>
      </c>
      <c r="F123" s="2">
        <v>14918.47</v>
      </c>
    </row>
    <row r="124" spans="1:7" x14ac:dyDescent="0.25">
      <c r="D124" t="s">
        <v>11</v>
      </c>
      <c r="E124" s="2">
        <v>13687.49</v>
      </c>
      <c r="F124" s="2">
        <v>10547.19</v>
      </c>
    </row>
    <row r="125" spans="1:7" x14ac:dyDescent="0.25">
      <c r="D125" t="s">
        <v>12</v>
      </c>
      <c r="E125" s="2">
        <v>2237.5100000000002</v>
      </c>
      <c r="F125" s="2">
        <v>4371.28</v>
      </c>
    </row>
    <row r="126" spans="1:7" x14ac:dyDescent="0.25">
      <c r="A126" s="1">
        <v>44532</v>
      </c>
      <c r="B126" s="1">
        <v>44533</v>
      </c>
      <c r="C126" t="s">
        <v>73</v>
      </c>
      <c r="D126" t="s">
        <v>6</v>
      </c>
      <c r="E126">
        <v>70</v>
      </c>
      <c r="F126">
        <v>68</v>
      </c>
      <c r="G126" t="s">
        <v>72</v>
      </c>
    </row>
    <row r="127" spans="1:7" x14ac:dyDescent="0.25">
      <c r="D127" t="s">
        <v>10</v>
      </c>
      <c r="E127" s="2">
        <v>8670</v>
      </c>
      <c r="F127" s="2">
        <v>7177</v>
      </c>
    </row>
    <row r="128" spans="1:7" x14ac:dyDescent="0.25">
      <c r="D128" t="s">
        <v>11</v>
      </c>
      <c r="E128" s="2">
        <v>8511.1200000000008</v>
      </c>
      <c r="F128" s="2">
        <v>6487.93</v>
      </c>
    </row>
    <row r="129" spans="1:7" x14ac:dyDescent="0.25">
      <c r="D129" t="s">
        <v>12</v>
      </c>
      <c r="E129" s="2">
        <v>158.88</v>
      </c>
      <c r="F129" s="2">
        <v>689.07</v>
      </c>
    </row>
    <row r="130" spans="1:7" x14ac:dyDescent="0.25">
      <c r="A130" s="1">
        <v>44544</v>
      </c>
      <c r="B130" s="1">
        <v>44547</v>
      </c>
      <c r="C130" t="s">
        <v>74</v>
      </c>
      <c r="D130" t="s">
        <v>6</v>
      </c>
      <c r="E130">
        <v>102</v>
      </c>
      <c r="G130" t="s">
        <v>75</v>
      </c>
    </row>
    <row r="131" spans="1:7" x14ac:dyDescent="0.25">
      <c r="D131" t="s">
        <v>10</v>
      </c>
      <c r="E131" s="2">
        <v>46725</v>
      </c>
      <c r="F131" s="2">
        <v>0</v>
      </c>
    </row>
    <row r="132" spans="1:7" x14ac:dyDescent="0.25">
      <c r="D132" t="s">
        <v>11</v>
      </c>
      <c r="E132" s="2">
        <v>59640</v>
      </c>
      <c r="F132" s="2">
        <v>0</v>
      </c>
    </row>
    <row r="133" spans="1:7" x14ac:dyDescent="0.25">
      <c r="D133" t="s">
        <v>12</v>
      </c>
      <c r="E133" s="2">
        <v>-12915</v>
      </c>
      <c r="F133" s="2">
        <v>0</v>
      </c>
    </row>
    <row r="135" spans="1:7" x14ac:dyDescent="0.25">
      <c r="A135" s="3" t="s">
        <v>76</v>
      </c>
    </row>
    <row r="136" spans="1:7" x14ac:dyDescent="0.25">
      <c r="A136" s="1">
        <v>44558</v>
      </c>
      <c r="B136" s="1">
        <v>44559</v>
      </c>
      <c r="C136" t="s">
        <v>77</v>
      </c>
      <c r="D136" t="s">
        <v>6</v>
      </c>
      <c r="E136">
        <v>70</v>
      </c>
      <c r="F136">
        <v>39</v>
      </c>
      <c r="G136" t="s">
        <v>78</v>
      </c>
    </row>
    <row r="137" spans="1:7" x14ac:dyDescent="0.25">
      <c r="D137" t="s">
        <v>10</v>
      </c>
      <c r="E137" s="2">
        <v>44600</v>
      </c>
      <c r="F137" s="2">
        <v>6675</v>
      </c>
    </row>
    <row r="138" spans="1:7" x14ac:dyDescent="0.25">
      <c r="D138" t="s">
        <v>11</v>
      </c>
      <c r="E138" s="2">
        <v>43538.44</v>
      </c>
      <c r="F138" s="2">
        <v>4115</v>
      </c>
    </row>
    <row r="139" spans="1:7" x14ac:dyDescent="0.25">
      <c r="D139" t="s">
        <v>12</v>
      </c>
      <c r="E139" s="2">
        <v>1061.56</v>
      </c>
      <c r="F139" s="2">
        <v>2560</v>
      </c>
    </row>
    <row r="140" spans="1:7" x14ac:dyDescent="0.25">
      <c r="A140" s="1">
        <v>44466</v>
      </c>
      <c r="B140" s="1">
        <v>44469</v>
      </c>
      <c r="C140" t="s">
        <v>79</v>
      </c>
      <c r="D140" t="s">
        <v>6</v>
      </c>
      <c r="E140">
        <v>120</v>
      </c>
      <c r="G140" t="s">
        <v>80</v>
      </c>
    </row>
    <row r="141" spans="1:7" x14ac:dyDescent="0.25">
      <c r="D141" t="s">
        <v>10</v>
      </c>
      <c r="E141" s="2">
        <v>45000</v>
      </c>
      <c r="F141" s="2">
        <v>0</v>
      </c>
    </row>
    <row r="142" spans="1:7" x14ac:dyDescent="0.25">
      <c r="D142" t="s">
        <v>11</v>
      </c>
      <c r="E142" s="2">
        <v>40000</v>
      </c>
      <c r="F142" s="2">
        <v>0</v>
      </c>
    </row>
    <row r="143" spans="1:7" x14ac:dyDescent="0.25">
      <c r="D143" t="s">
        <v>12</v>
      </c>
      <c r="E143" s="2">
        <v>5000</v>
      </c>
      <c r="F143" s="2">
        <v>0</v>
      </c>
    </row>
    <row r="144" spans="1:7" x14ac:dyDescent="0.25">
      <c r="A144" s="1">
        <v>44630</v>
      </c>
      <c r="B144" s="1">
        <v>44632</v>
      </c>
      <c r="C144" t="s">
        <v>81</v>
      </c>
      <c r="D144" t="s">
        <v>6</v>
      </c>
      <c r="E144">
        <v>150</v>
      </c>
      <c r="G144" t="s">
        <v>80</v>
      </c>
    </row>
    <row r="145" spans="1:9" x14ac:dyDescent="0.25">
      <c r="D145" t="s">
        <v>10</v>
      </c>
      <c r="E145" s="2">
        <v>31900</v>
      </c>
      <c r="F145" s="2">
        <v>0</v>
      </c>
    </row>
    <row r="146" spans="1:9" x14ac:dyDescent="0.25">
      <c r="D146" t="s">
        <v>11</v>
      </c>
      <c r="E146" s="2">
        <v>31900</v>
      </c>
      <c r="F146" s="2">
        <v>0</v>
      </c>
    </row>
    <row r="147" spans="1:9" x14ac:dyDescent="0.25">
      <c r="D147" t="s">
        <v>12</v>
      </c>
      <c r="E147" s="2">
        <v>0</v>
      </c>
      <c r="F147" s="2">
        <v>0</v>
      </c>
    </row>
    <row r="148" spans="1:9" x14ac:dyDescent="0.25">
      <c r="A148" s="1">
        <v>44501</v>
      </c>
      <c r="B148" s="1">
        <v>44503</v>
      </c>
      <c r="C148" t="s">
        <v>82</v>
      </c>
      <c r="D148" t="s">
        <v>6</v>
      </c>
      <c r="E148">
        <v>80</v>
      </c>
      <c r="G148" t="s">
        <v>80</v>
      </c>
      <c r="I148">
        <f>70+945+350</f>
        <v>1365</v>
      </c>
    </row>
    <row r="149" spans="1:9" x14ac:dyDescent="0.25">
      <c r="D149" t="s">
        <v>10</v>
      </c>
      <c r="E149" s="2">
        <v>35000</v>
      </c>
      <c r="F149" s="2">
        <v>0</v>
      </c>
    </row>
    <row r="150" spans="1:9" x14ac:dyDescent="0.25">
      <c r="D150" t="s">
        <v>11</v>
      </c>
      <c r="E150" s="2">
        <v>33000</v>
      </c>
      <c r="F150" s="2">
        <v>0</v>
      </c>
    </row>
    <row r="151" spans="1:9" x14ac:dyDescent="0.25">
      <c r="D151" t="s">
        <v>12</v>
      </c>
      <c r="E151" s="2">
        <v>2000</v>
      </c>
      <c r="F151" s="2">
        <v>0</v>
      </c>
    </row>
    <row r="152" spans="1:9" x14ac:dyDescent="0.25">
      <c r="A152" s="1">
        <v>44395</v>
      </c>
      <c r="B152" s="1">
        <v>44399</v>
      </c>
      <c r="C152" t="s">
        <v>83</v>
      </c>
      <c r="D152" t="s">
        <v>6</v>
      </c>
      <c r="E152">
        <v>950</v>
      </c>
      <c r="F152">
        <v>945</v>
      </c>
      <c r="G152" t="s">
        <v>84</v>
      </c>
    </row>
    <row r="153" spans="1:9" x14ac:dyDescent="0.25">
      <c r="D153" t="s">
        <v>10</v>
      </c>
      <c r="E153" s="2">
        <v>171500</v>
      </c>
      <c r="F153" s="2">
        <v>179188.5</v>
      </c>
      <c r="G153" t="s">
        <v>85</v>
      </c>
    </row>
    <row r="154" spans="1:9" x14ac:dyDescent="0.25">
      <c r="D154" t="s">
        <v>11</v>
      </c>
      <c r="E154" s="2">
        <v>167640.29999999999</v>
      </c>
      <c r="F154" s="2">
        <v>116131.46</v>
      </c>
    </row>
    <row r="155" spans="1:9" x14ac:dyDescent="0.25">
      <c r="D155" t="s">
        <v>12</v>
      </c>
      <c r="E155" s="2">
        <v>3859.7</v>
      </c>
      <c r="F155" s="2">
        <v>63057.04</v>
      </c>
    </row>
    <row r="156" spans="1:9" x14ac:dyDescent="0.25">
      <c r="A156" s="1">
        <v>44676</v>
      </c>
      <c r="B156" s="1">
        <v>44680</v>
      </c>
      <c r="C156" t="s">
        <v>86</v>
      </c>
      <c r="D156" t="s">
        <v>6</v>
      </c>
      <c r="E156">
        <v>350</v>
      </c>
      <c r="G156" t="s">
        <v>87</v>
      </c>
    </row>
    <row r="157" spans="1:9" x14ac:dyDescent="0.25">
      <c r="D157" t="s">
        <v>10</v>
      </c>
      <c r="E157" s="2">
        <v>27100</v>
      </c>
      <c r="F157" s="2">
        <v>0</v>
      </c>
    </row>
    <row r="158" spans="1:9" x14ac:dyDescent="0.25">
      <c r="D158" t="s">
        <v>11</v>
      </c>
      <c r="E158" s="2">
        <v>25168</v>
      </c>
      <c r="F158" s="2">
        <v>0</v>
      </c>
    </row>
    <row r="159" spans="1:9" x14ac:dyDescent="0.25">
      <c r="D159" t="s">
        <v>12</v>
      </c>
      <c r="E159" s="2">
        <v>1932</v>
      </c>
      <c r="F159" s="2">
        <v>0</v>
      </c>
    </row>
    <row r="160" spans="1:9" x14ac:dyDescent="0.25">
      <c r="A160" s="1">
        <v>44697</v>
      </c>
      <c r="B160" s="1">
        <v>44700</v>
      </c>
      <c r="C160" t="s">
        <v>88</v>
      </c>
      <c r="D160" t="s">
        <v>6</v>
      </c>
      <c r="E160">
        <v>200</v>
      </c>
      <c r="G160" t="s">
        <v>80</v>
      </c>
    </row>
    <row r="161" spans="1:7" x14ac:dyDescent="0.25">
      <c r="D161" t="s">
        <v>10</v>
      </c>
      <c r="E161" s="2">
        <v>50000</v>
      </c>
      <c r="F161" s="2">
        <v>0</v>
      </c>
    </row>
    <row r="162" spans="1:7" x14ac:dyDescent="0.25">
      <c r="D162" t="s">
        <v>11</v>
      </c>
      <c r="E162" s="2">
        <v>40000</v>
      </c>
      <c r="F162" s="2">
        <v>0</v>
      </c>
    </row>
    <row r="163" spans="1:7" x14ac:dyDescent="0.25">
      <c r="D163" t="s">
        <v>12</v>
      </c>
      <c r="E163" s="2">
        <v>10000</v>
      </c>
      <c r="F163" s="2">
        <v>0</v>
      </c>
    </row>
    <row r="164" spans="1:7" x14ac:dyDescent="0.25">
      <c r="A164" s="1">
        <v>44448</v>
      </c>
      <c r="B164" s="1">
        <v>44450</v>
      </c>
      <c r="C164" t="s">
        <v>89</v>
      </c>
      <c r="D164" t="s">
        <v>6</v>
      </c>
      <c r="E164">
        <v>150</v>
      </c>
      <c r="G164" t="s">
        <v>80</v>
      </c>
    </row>
    <row r="165" spans="1:7" x14ac:dyDescent="0.25">
      <c r="D165" t="s">
        <v>10</v>
      </c>
      <c r="E165" s="2">
        <v>30000</v>
      </c>
      <c r="F165" s="2">
        <v>0</v>
      </c>
    </row>
    <row r="166" spans="1:7" x14ac:dyDescent="0.25">
      <c r="D166" t="s">
        <v>11</v>
      </c>
      <c r="E166" s="2">
        <v>25000</v>
      </c>
      <c r="F166" s="2">
        <v>0</v>
      </c>
    </row>
    <row r="167" spans="1:7" x14ac:dyDescent="0.25">
      <c r="D167" t="s">
        <v>12</v>
      </c>
      <c r="E167" s="2">
        <v>5000</v>
      </c>
      <c r="F167" s="2">
        <v>0</v>
      </c>
    </row>
    <row r="169" spans="1:7" x14ac:dyDescent="0.25">
      <c r="A169" s="3" t="s">
        <v>90</v>
      </c>
    </row>
    <row r="170" spans="1:7" x14ac:dyDescent="0.25">
      <c r="A170" s="1">
        <v>44543</v>
      </c>
      <c r="B170" s="1">
        <v>44546</v>
      </c>
      <c r="C170" t="s">
        <v>91</v>
      </c>
      <c r="D170" t="s">
        <v>6</v>
      </c>
      <c r="E170">
        <v>180</v>
      </c>
      <c r="F170">
        <v>185</v>
      </c>
      <c r="G170" t="s">
        <v>92</v>
      </c>
    </row>
    <row r="171" spans="1:7" x14ac:dyDescent="0.25">
      <c r="D171" t="s">
        <v>10</v>
      </c>
      <c r="E171" s="2">
        <v>10750</v>
      </c>
      <c r="F171" s="2">
        <v>10830</v>
      </c>
      <c r="G171" t="s">
        <v>93</v>
      </c>
    </row>
    <row r="172" spans="1:7" x14ac:dyDescent="0.25">
      <c r="D172" t="s">
        <v>11</v>
      </c>
      <c r="E172" s="2">
        <v>5629.07</v>
      </c>
      <c r="F172" s="2">
        <v>4590.72</v>
      </c>
    </row>
    <row r="173" spans="1:7" x14ac:dyDescent="0.25">
      <c r="D173" t="s">
        <v>12</v>
      </c>
      <c r="E173" s="2">
        <v>5120.93</v>
      </c>
      <c r="F173" s="2">
        <v>6239.28</v>
      </c>
    </row>
    <row r="174" spans="1:7" x14ac:dyDescent="0.25">
      <c r="A174" s="1">
        <v>44620</v>
      </c>
      <c r="B174" s="1">
        <v>44624</v>
      </c>
      <c r="C174" t="s">
        <v>94</v>
      </c>
      <c r="D174" t="s">
        <v>6</v>
      </c>
      <c r="E174">
        <v>315</v>
      </c>
      <c r="G174" t="s">
        <v>95</v>
      </c>
    </row>
    <row r="175" spans="1:7" x14ac:dyDescent="0.25">
      <c r="D175" t="s">
        <v>10</v>
      </c>
      <c r="E175" s="2">
        <v>372349</v>
      </c>
      <c r="F175" s="2">
        <v>0</v>
      </c>
      <c r="G175" t="s">
        <v>33</v>
      </c>
    </row>
    <row r="176" spans="1:7" x14ac:dyDescent="0.25">
      <c r="D176" t="s">
        <v>11</v>
      </c>
      <c r="E176" s="2">
        <v>326082</v>
      </c>
      <c r="F176" s="2">
        <v>0</v>
      </c>
      <c r="G176" t="s">
        <v>96</v>
      </c>
    </row>
    <row r="177" spans="1:7" x14ac:dyDescent="0.25">
      <c r="D177" t="s">
        <v>12</v>
      </c>
      <c r="E177" s="2">
        <v>46267</v>
      </c>
      <c r="F177" s="2">
        <v>0</v>
      </c>
      <c r="G177" t="s">
        <v>40</v>
      </c>
    </row>
    <row r="178" spans="1:7" x14ac:dyDescent="0.25">
      <c r="A178" s="1">
        <v>44536</v>
      </c>
      <c r="B178" s="1">
        <v>44539</v>
      </c>
      <c r="C178" t="s">
        <v>97</v>
      </c>
      <c r="D178" t="s">
        <v>6</v>
      </c>
      <c r="G178" t="s">
        <v>98</v>
      </c>
    </row>
    <row r="179" spans="1:7" x14ac:dyDescent="0.25">
      <c r="D179" t="s">
        <v>10</v>
      </c>
      <c r="E179" s="2">
        <v>0</v>
      </c>
      <c r="F179" s="2">
        <v>0</v>
      </c>
    </row>
    <row r="180" spans="1:7" x14ac:dyDescent="0.25">
      <c r="D180" t="s">
        <v>11</v>
      </c>
      <c r="E180" s="2">
        <v>0</v>
      </c>
      <c r="F180" s="2">
        <v>0</v>
      </c>
    </row>
    <row r="181" spans="1:7" x14ac:dyDescent="0.25">
      <c r="D181" t="s">
        <v>12</v>
      </c>
      <c r="E181" s="2">
        <v>0</v>
      </c>
      <c r="F181" s="2">
        <v>0</v>
      </c>
    </row>
    <row r="182" spans="1:7" x14ac:dyDescent="0.25">
      <c r="A182" s="1">
        <v>44697</v>
      </c>
      <c r="B182" s="1">
        <v>44700</v>
      </c>
      <c r="C182" t="s">
        <v>99</v>
      </c>
      <c r="D182" t="s">
        <v>6</v>
      </c>
      <c r="G182" t="s">
        <v>100</v>
      </c>
    </row>
    <row r="183" spans="1:7" x14ac:dyDescent="0.25">
      <c r="D183" t="s">
        <v>10</v>
      </c>
      <c r="E183" s="2">
        <v>0</v>
      </c>
      <c r="F183" s="2">
        <v>0</v>
      </c>
    </row>
    <row r="184" spans="1:7" x14ac:dyDescent="0.25">
      <c r="D184" t="s">
        <v>11</v>
      </c>
      <c r="E184" s="2">
        <v>0</v>
      </c>
      <c r="F184" s="2">
        <v>0</v>
      </c>
    </row>
    <row r="185" spans="1:7" x14ac:dyDescent="0.25">
      <c r="D185" t="s">
        <v>12</v>
      </c>
      <c r="E185" s="2">
        <v>0</v>
      </c>
      <c r="F185" s="2">
        <v>0</v>
      </c>
    </row>
    <row r="186" spans="1:7" x14ac:dyDescent="0.25">
      <c r="A186" s="1">
        <v>44739</v>
      </c>
      <c r="B186" s="1">
        <v>44743</v>
      </c>
      <c r="C186" t="s">
        <v>101</v>
      </c>
      <c r="D186" t="s">
        <v>6</v>
      </c>
      <c r="E186">
        <v>110</v>
      </c>
      <c r="F186">
        <v>87</v>
      </c>
      <c r="G186" t="s">
        <v>102</v>
      </c>
    </row>
    <row r="187" spans="1:7" x14ac:dyDescent="0.25">
      <c r="D187" t="s">
        <v>10</v>
      </c>
      <c r="E187" s="2">
        <v>69650</v>
      </c>
      <c r="F187" s="2">
        <v>47080</v>
      </c>
      <c r="G187" t="s">
        <v>103</v>
      </c>
    </row>
    <row r="188" spans="1:7" x14ac:dyDescent="0.25">
      <c r="D188" t="s">
        <v>11</v>
      </c>
      <c r="E188" s="2">
        <v>58791.82</v>
      </c>
      <c r="F188" s="2">
        <v>36022.14</v>
      </c>
    </row>
    <row r="189" spans="1:7" x14ac:dyDescent="0.25">
      <c r="D189" t="s">
        <v>12</v>
      </c>
      <c r="E189" s="2">
        <v>10858.18</v>
      </c>
      <c r="F189" s="2">
        <v>11057.86</v>
      </c>
    </row>
    <row r="190" spans="1:7" x14ac:dyDescent="0.25">
      <c r="A190" s="1">
        <v>44740</v>
      </c>
      <c r="B190" s="1">
        <v>44742</v>
      </c>
      <c r="C190" t="s">
        <v>104</v>
      </c>
      <c r="D190" t="s">
        <v>6</v>
      </c>
      <c r="E190">
        <v>198</v>
      </c>
      <c r="G190" t="s">
        <v>102</v>
      </c>
    </row>
    <row r="191" spans="1:7" x14ac:dyDescent="0.25">
      <c r="D191" t="s">
        <v>10</v>
      </c>
      <c r="E191" s="2">
        <v>16575</v>
      </c>
      <c r="F191" s="2">
        <v>0</v>
      </c>
    </row>
    <row r="192" spans="1:7" x14ac:dyDescent="0.25">
      <c r="D192" t="s">
        <v>11</v>
      </c>
      <c r="E192" s="2">
        <v>3613.94</v>
      </c>
      <c r="F192" s="2">
        <v>0</v>
      </c>
    </row>
    <row r="193" spans="1:7" x14ac:dyDescent="0.25">
      <c r="D193" t="s">
        <v>12</v>
      </c>
      <c r="E193" s="2">
        <v>12961.06</v>
      </c>
      <c r="F193" s="2">
        <v>0</v>
      </c>
    </row>
    <row r="194" spans="1:7" x14ac:dyDescent="0.25">
      <c r="A194" s="1">
        <v>44711</v>
      </c>
      <c r="B194" s="1">
        <v>44715</v>
      </c>
      <c r="C194" t="s">
        <v>105</v>
      </c>
      <c r="D194" t="s">
        <v>6</v>
      </c>
      <c r="G194" t="s">
        <v>106</v>
      </c>
    </row>
    <row r="195" spans="1:7" x14ac:dyDescent="0.25">
      <c r="D195" t="s">
        <v>10</v>
      </c>
      <c r="E195" s="2">
        <v>270000</v>
      </c>
      <c r="F195" s="2">
        <v>0</v>
      </c>
      <c r="G195" t="s">
        <v>103</v>
      </c>
    </row>
    <row r="196" spans="1:7" x14ac:dyDescent="0.25">
      <c r="D196" t="s">
        <v>11</v>
      </c>
      <c r="E196" s="2">
        <v>260000</v>
      </c>
      <c r="F196" s="2">
        <v>0</v>
      </c>
    </row>
    <row r="197" spans="1:7" x14ac:dyDescent="0.25">
      <c r="D197" t="s">
        <v>12</v>
      </c>
      <c r="E197" s="2">
        <v>10000</v>
      </c>
      <c r="F197" s="2">
        <v>0</v>
      </c>
    </row>
    <row r="198" spans="1:7" x14ac:dyDescent="0.25">
      <c r="A198" s="1">
        <v>44730</v>
      </c>
      <c r="B198" s="1">
        <v>44734</v>
      </c>
      <c r="C198" t="s">
        <v>107</v>
      </c>
      <c r="D198" t="s">
        <v>6</v>
      </c>
      <c r="E198">
        <v>590</v>
      </c>
      <c r="G198" t="s">
        <v>33</v>
      </c>
    </row>
    <row r="199" spans="1:7" x14ac:dyDescent="0.25">
      <c r="D199" t="s">
        <v>10</v>
      </c>
      <c r="E199" s="2">
        <v>667955</v>
      </c>
      <c r="F199" s="2">
        <v>0</v>
      </c>
    </row>
    <row r="200" spans="1:7" x14ac:dyDescent="0.25">
      <c r="D200" t="s">
        <v>11</v>
      </c>
      <c r="E200" s="2">
        <v>644060.98</v>
      </c>
      <c r="F200" s="2">
        <v>0</v>
      </c>
    </row>
    <row r="201" spans="1:7" x14ac:dyDescent="0.25">
      <c r="D201" t="s">
        <v>12</v>
      </c>
      <c r="E201" s="2">
        <v>23894.02</v>
      </c>
      <c r="F201" s="2">
        <v>0</v>
      </c>
    </row>
    <row r="202" spans="1:7" x14ac:dyDescent="0.25">
      <c r="A202" s="1">
        <v>44446</v>
      </c>
      <c r="B202" s="1">
        <v>44448</v>
      </c>
      <c r="C202" t="s">
        <v>108</v>
      </c>
      <c r="D202" t="s">
        <v>6</v>
      </c>
      <c r="E202">
        <v>32</v>
      </c>
      <c r="F202">
        <v>50</v>
      </c>
      <c r="G202" t="s">
        <v>106</v>
      </c>
    </row>
    <row r="203" spans="1:7" x14ac:dyDescent="0.25">
      <c r="D203" t="s">
        <v>10</v>
      </c>
      <c r="E203" s="2">
        <v>12050</v>
      </c>
      <c r="F203" s="2">
        <v>12350</v>
      </c>
    </row>
    <row r="204" spans="1:7" x14ac:dyDescent="0.25">
      <c r="D204" t="s">
        <v>11</v>
      </c>
      <c r="E204" s="2">
        <v>9276.91</v>
      </c>
      <c r="F204" s="2">
        <v>8798.7199999999993</v>
      </c>
    </row>
    <row r="205" spans="1:7" x14ac:dyDescent="0.25">
      <c r="D205" t="s">
        <v>12</v>
      </c>
      <c r="E205" s="2">
        <v>2773.09</v>
      </c>
      <c r="F205" s="2">
        <v>3551.28</v>
      </c>
    </row>
    <row r="206" spans="1:7" x14ac:dyDescent="0.25">
      <c r="A206" s="1">
        <v>44483</v>
      </c>
      <c r="B206" s="1">
        <v>44484</v>
      </c>
      <c r="C206" t="s">
        <v>109</v>
      </c>
      <c r="D206" t="s">
        <v>6</v>
      </c>
      <c r="G206" t="s">
        <v>110</v>
      </c>
    </row>
    <row r="207" spans="1:7" x14ac:dyDescent="0.25">
      <c r="D207" t="s">
        <v>10</v>
      </c>
      <c r="E207" s="2">
        <v>0</v>
      </c>
      <c r="F207" s="2">
        <v>0</v>
      </c>
      <c r="G207" t="s">
        <v>111</v>
      </c>
    </row>
    <row r="208" spans="1:7" x14ac:dyDescent="0.25">
      <c r="D208" t="s">
        <v>11</v>
      </c>
      <c r="E208" s="2">
        <v>0</v>
      </c>
      <c r="F208" s="2">
        <v>0</v>
      </c>
      <c r="G208" t="s">
        <v>112</v>
      </c>
    </row>
    <row r="209" spans="1:9" x14ac:dyDescent="0.25">
      <c r="D209" t="s">
        <v>12</v>
      </c>
      <c r="E209" s="2">
        <v>0</v>
      </c>
      <c r="F209" s="2">
        <v>0</v>
      </c>
    </row>
    <row r="210" spans="1:9" x14ac:dyDescent="0.25">
      <c r="A210" s="1">
        <v>44465</v>
      </c>
      <c r="B210" s="1">
        <v>44468</v>
      </c>
      <c r="C210" t="s">
        <v>113</v>
      </c>
      <c r="D210" t="s">
        <v>6</v>
      </c>
      <c r="E210">
        <v>370</v>
      </c>
      <c r="F210">
        <v>110</v>
      </c>
      <c r="G210" t="s">
        <v>92</v>
      </c>
    </row>
    <row r="211" spans="1:9" x14ac:dyDescent="0.25">
      <c r="D211" t="s">
        <v>10</v>
      </c>
      <c r="E211" s="2">
        <v>10525</v>
      </c>
      <c r="F211" s="2">
        <v>13485.6</v>
      </c>
    </row>
    <row r="212" spans="1:9" x14ac:dyDescent="0.25">
      <c r="D212" t="s">
        <v>11</v>
      </c>
      <c r="E212" s="2">
        <v>10376.209999999999</v>
      </c>
      <c r="F212" s="2">
        <v>6084</v>
      </c>
    </row>
    <row r="213" spans="1:9" x14ac:dyDescent="0.25">
      <c r="D213" t="s">
        <v>12</v>
      </c>
      <c r="E213" s="2">
        <v>148.79</v>
      </c>
      <c r="F213" s="2">
        <v>7401.6</v>
      </c>
    </row>
    <row r="214" spans="1:9" x14ac:dyDescent="0.25">
      <c r="A214" s="1">
        <v>44383</v>
      </c>
      <c r="B214" s="1">
        <v>44385</v>
      </c>
      <c r="C214" t="s">
        <v>32</v>
      </c>
      <c r="D214" t="s">
        <v>6</v>
      </c>
      <c r="E214">
        <v>48</v>
      </c>
      <c r="G214" t="s">
        <v>33</v>
      </c>
    </row>
    <row r="215" spans="1:9" x14ac:dyDescent="0.25">
      <c r="D215" t="s">
        <v>10</v>
      </c>
      <c r="E215" s="2">
        <v>11675</v>
      </c>
      <c r="F215" s="2">
        <v>12375</v>
      </c>
      <c r="G215" t="s">
        <v>34</v>
      </c>
      <c r="I215">
        <f>185+315+87+198+590+110+48+237+95</f>
        <v>1865</v>
      </c>
    </row>
    <row r="216" spans="1:9" x14ac:dyDescent="0.25">
      <c r="D216" t="s">
        <v>11</v>
      </c>
      <c r="E216" s="2">
        <v>10640.68</v>
      </c>
      <c r="F216" s="2">
        <v>8596.67</v>
      </c>
    </row>
    <row r="217" spans="1:9" x14ac:dyDescent="0.25">
      <c r="D217" t="s">
        <v>12</v>
      </c>
      <c r="E217" s="2">
        <v>1034.32</v>
      </c>
      <c r="F217" s="2">
        <v>3778.33</v>
      </c>
    </row>
    <row r="218" spans="1:9" x14ac:dyDescent="0.25">
      <c r="A218" s="1">
        <v>44515</v>
      </c>
      <c r="B218" s="1">
        <v>44517</v>
      </c>
      <c r="C218" t="s">
        <v>114</v>
      </c>
      <c r="D218" t="s">
        <v>6</v>
      </c>
      <c r="E218">
        <v>72</v>
      </c>
      <c r="F218">
        <v>237</v>
      </c>
      <c r="G218" t="s">
        <v>115</v>
      </c>
    </row>
    <row r="219" spans="1:9" x14ac:dyDescent="0.25">
      <c r="D219" t="s">
        <v>10</v>
      </c>
      <c r="E219" s="2">
        <v>29423</v>
      </c>
      <c r="F219" s="2">
        <v>24123.599999999999</v>
      </c>
      <c r="G219" t="s">
        <v>116</v>
      </c>
    </row>
    <row r="220" spans="1:9" x14ac:dyDescent="0.25">
      <c r="D220" t="s">
        <v>11</v>
      </c>
      <c r="E220" s="2">
        <v>21305</v>
      </c>
      <c r="F220" s="2">
        <v>16115.39</v>
      </c>
      <c r="G220" t="s">
        <v>117</v>
      </c>
    </row>
    <row r="221" spans="1:9" x14ac:dyDescent="0.25">
      <c r="D221" t="s">
        <v>12</v>
      </c>
      <c r="E221" s="2">
        <v>8118</v>
      </c>
      <c r="F221" s="2">
        <v>8008.21</v>
      </c>
      <c r="G221" t="s">
        <v>100</v>
      </c>
    </row>
    <row r="222" spans="1:9" x14ac:dyDescent="0.25">
      <c r="G222" t="s">
        <v>118</v>
      </c>
    </row>
    <row r="223" spans="1:9" x14ac:dyDescent="0.25">
      <c r="G223" t="s">
        <v>119</v>
      </c>
    </row>
    <row r="224" spans="1:9" x14ac:dyDescent="0.25">
      <c r="A224" s="1">
        <v>44536</v>
      </c>
      <c r="B224" s="1">
        <v>44539</v>
      </c>
      <c r="C224" t="s">
        <v>120</v>
      </c>
      <c r="D224" t="s">
        <v>6</v>
      </c>
      <c r="E224">
        <v>95</v>
      </c>
      <c r="G224" t="s">
        <v>98</v>
      </c>
    </row>
    <row r="225" spans="1:7" x14ac:dyDescent="0.25">
      <c r="D225" t="s">
        <v>10</v>
      </c>
      <c r="E225" s="2">
        <v>33425</v>
      </c>
      <c r="F225" s="2">
        <v>0</v>
      </c>
    </row>
    <row r="226" spans="1:7" x14ac:dyDescent="0.25">
      <c r="D226" t="s">
        <v>11</v>
      </c>
      <c r="E226" s="2">
        <v>31430.41</v>
      </c>
      <c r="F226" s="2">
        <v>0</v>
      </c>
    </row>
    <row r="227" spans="1:7" x14ac:dyDescent="0.25">
      <c r="D227" t="s">
        <v>12</v>
      </c>
      <c r="E227" s="2">
        <v>1994.59</v>
      </c>
      <c r="F227" s="2">
        <v>0</v>
      </c>
    </row>
    <row r="229" spans="1:7" x14ac:dyDescent="0.25">
      <c r="A229" s="3" t="s">
        <v>121</v>
      </c>
    </row>
    <row r="230" spans="1:7" x14ac:dyDescent="0.25">
      <c r="A230" s="1">
        <v>44726</v>
      </c>
      <c r="B230" s="1">
        <v>44726</v>
      </c>
      <c r="C230" t="s">
        <v>122</v>
      </c>
      <c r="D230" t="s">
        <v>6</v>
      </c>
      <c r="E230">
        <v>26</v>
      </c>
      <c r="G230" t="s">
        <v>123</v>
      </c>
    </row>
    <row r="231" spans="1:7" x14ac:dyDescent="0.25">
      <c r="D231" t="s">
        <v>10</v>
      </c>
      <c r="E231" s="2">
        <v>6950</v>
      </c>
      <c r="F231" s="2">
        <v>0</v>
      </c>
      <c r="G231" t="s">
        <v>124</v>
      </c>
    </row>
    <row r="232" spans="1:7" x14ac:dyDescent="0.25">
      <c r="D232" t="s">
        <v>11</v>
      </c>
      <c r="E232" s="2">
        <v>5585.76</v>
      </c>
      <c r="F232" s="2">
        <v>0</v>
      </c>
    </row>
    <row r="233" spans="1:7" x14ac:dyDescent="0.25">
      <c r="D233" t="s">
        <v>12</v>
      </c>
      <c r="E233" s="2">
        <v>1364.24</v>
      </c>
      <c r="F233" s="2">
        <v>0</v>
      </c>
    </row>
    <row r="234" spans="1:7" x14ac:dyDescent="0.25">
      <c r="A234" s="1">
        <v>44726</v>
      </c>
      <c r="B234" s="1">
        <v>44729</v>
      </c>
      <c r="C234" t="s">
        <v>38</v>
      </c>
      <c r="D234" t="s">
        <v>6</v>
      </c>
      <c r="E234">
        <v>100</v>
      </c>
      <c r="G234" t="s">
        <v>37</v>
      </c>
    </row>
    <row r="235" spans="1:7" x14ac:dyDescent="0.25">
      <c r="D235" t="s">
        <v>10</v>
      </c>
      <c r="E235" s="2">
        <v>30000</v>
      </c>
      <c r="F235" s="2">
        <v>0</v>
      </c>
      <c r="G235" t="s">
        <v>39</v>
      </c>
    </row>
    <row r="236" spans="1:7" x14ac:dyDescent="0.25">
      <c r="D236" t="s">
        <v>11</v>
      </c>
      <c r="E236" s="2">
        <v>30000</v>
      </c>
      <c r="F236" s="2">
        <v>0</v>
      </c>
      <c r="G236" t="s">
        <v>40</v>
      </c>
    </row>
    <row r="237" spans="1:7" x14ac:dyDescent="0.25">
      <c r="D237" t="s">
        <v>12</v>
      </c>
      <c r="E237" s="2">
        <v>0</v>
      </c>
      <c r="F237" s="2">
        <v>0</v>
      </c>
    </row>
    <row r="238" spans="1:7" x14ac:dyDescent="0.25">
      <c r="A238" s="1">
        <v>44620</v>
      </c>
      <c r="B238" s="1">
        <v>44624</v>
      </c>
      <c r="C238" t="s">
        <v>94</v>
      </c>
      <c r="D238" t="s">
        <v>6</v>
      </c>
      <c r="E238">
        <v>315</v>
      </c>
      <c r="G238" t="s">
        <v>95</v>
      </c>
    </row>
    <row r="239" spans="1:7" x14ac:dyDescent="0.25">
      <c r="D239" t="s">
        <v>10</v>
      </c>
      <c r="E239" s="2">
        <v>372349</v>
      </c>
      <c r="F239" s="2">
        <v>0</v>
      </c>
      <c r="G239" t="s">
        <v>33</v>
      </c>
    </row>
    <row r="240" spans="1:7" x14ac:dyDescent="0.25">
      <c r="D240" t="s">
        <v>11</v>
      </c>
      <c r="E240" s="2">
        <v>326082</v>
      </c>
      <c r="F240" s="2">
        <v>0</v>
      </c>
      <c r="G240" t="s">
        <v>96</v>
      </c>
    </row>
    <row r="241" spans="1:7" x14ac:dyDescent="0.25">
      <c r="D241" t="s">
        <v>12</v>
      </c>
      <c r="E241" s="2">
        <v>46267</v>
      </c>
      <c r="F241" s="2">
        <v>0</v>
      </c>
      <c r="G241" t="s">
        <v>40</v>
      </c>
    </row>
    <row r="242" spans="1:7" x14ac:dyDescent="0.25">
      <c r="A242" s="1">
        <v>44546</v>
      </c>
      <c r="B242" s="1">
        <v>44547</v>
      </c>
      <c r="C242" t="s">
        <v>125</v>
      </c>
      <c r="D242" t="s">
        <v>6</v>
      </c>
      <c r="E242">
        <v>90</v>
      </c>
      <c r="F242">
        <v>78</v>
      </c>
      <c r="G242" t="s">
        <v>124</v>
      </c>
    </row>
    <row r="243" spans="1:7" x14ac:dyDescent="0.25">
      <c r="D243" t="s">
        <v>10</v>
      </c>
      <c r="E243" s="2">
        <v>57000</v>
      </c>
      <c r="F243" s="2">
        <v>54250.23</v>
      </c>
    </row>
    <row r="244" spans="1:7" x14ac:dyDescent="0.25">
      <c r="D244" t="s">
        <v>11</v>
      </c>
      <c r="E244" s="2">
        <v>54008.68</v>
      </c>
      <c r="F244" s="2">
        <v>36462.17</v>
      </c>
    </row>
    <row r="245" spans="1:7" x14ac:dyDescent="0.25">
      <c r="D245" t="s">
        <v>12</v>
      </c>
      <c r="E245" s="2">
        <v>2991.32</v>
      </c>
      <c r="F245" s="2">
        <v>17788.060000000001</v>
      </c>
    </row>
    <row r="246" spans="1:7" x14ac:dyDescent="0.25">
      <c r="A246" s="1">
        <v>44479</v>
      </c>
      <c r="B246" s="1">
        <v>44482</v>
      </c>
      <c r="C246" t="s">
        <v>126</v>
      </c>
      <c r="D246" t="s">
        <v>6</v>
      </c>
      <c r="G246" t="s">
        <v>127</v>
      </c>
    </row>
    <row r="247" spans="1:7" x14ac:dyDescent="0.25">
      <c r="D247" t="s">
        <v>10</v>
      </c>
      <c r="E247" s="2">
        <v>0</v>
      </c>
      <c r="F247" s="2">
        <v>0</v>
      </c>
      <c r="G247" t="s">
        <v>112</v>
      </c>
    </row>
    <row r="248" spans="1:7" x14ac:dyDescent="0.25">
      <c r="D248" t="s">
        <v>11</v>
      </c>
      <c r="E248" s="2">
        <v>0</v>
      </c>
      <c r="F248" s="2">
        <v>0</v>
      </c>
      <c r="G248" t="s">
        <v>128</v>
      </c>
    </row>
    <row r="249" spans="1:7" x14ac:dyDescent="0.25">
      <c r="D249" t="s">
        <v>12</v>
      </c>
      <c r="E249" s="2">
        <v>0</v>
      </c>
      <c r="F249" s="2">
        <v>0</v>
      </c>
    </row>
    <row r="250" spans="1:7" x14ac:dyDescent="0.25">
      <c r="A250" s="1">
        <v>44684</v>
      </c>
      <c r="B250" s="1">
        <v>44687</v>
      </c>
      <c r="C250" t="s">
        <v>129</v>
      </c>
      <c r="D250" t="s">
        <v>6</v>
      </c>
      <c r="E250">
        <v>450</v>
      </c>
      <c r="G250" t="s">
        <v>130</v>
      </c>
    </row>
    <row r="251" spans="1:7" x14ac:dyDescent="0.25">
      <c r="D251" t="s">
        <v>10</v>
      </c>
      <c r="E251" s="2">
        <v>21000</v>
      </c>
      <c r="F251" s="2">
        <v>0</v>
      </c>
    </row>
    <row r="252" spans="1:7" x14ac:dyDescent="0.25">
      <c r="D252" t="s">
        <v>11</v>
      </c>
      <c r="E252" s="2">
        <v>17180.66</v>
      </c>
      <c r="F252" s="2">
        <v>0</v>
      </c>
    </row>
    <row r="253" spans="1:7" x14ac:dyDescent="0.25">
      <c r="D253" t="s">
        <v>12</v>
      </c>
      <c r="E253" s="2">
        <v>3819.34</v>
      </c>
      <c r="F253" s="2">
        <v>0</v>
      </c>
    </row>
    <row r="254" spans="1:7" x14ac:dyDescent="0.25">
      <c r="A254" s="1">
        <v>44535</v>
      </c>
      <c r="B254" s="1">
        <v>44539</v>
      </c>
      <c r="C254" t="s">
        <v>131</v>
      </c>
      <c r="D254" t="s">
        <v>6</v>
      </c>
      <c r="E254">
        <v>4989</v>
      </c>
      <c r="G254" t="s">
        <v>132</v>
      </c>
    </row>
    <row r="255" spans="1:7" x14ac:dyDescent="0.25">
      <c r="D255" t="s">
        <v>10</v>
      </c>
      <c r="E255" s="2">
        <v>2588623.25</v>
      </c>
      <c r="F255" s="2">
        <v>0</v>
      </c>
      <c r="G255" t="s">
        <v>40</v>
      </c>
    </row>
    <row r="256" spans="1:7" x14ac:dyDescent="0.25">
      <c r="D256" t="s">
        <v>11</v>
      </c>
      <c r="E256" s="2">
        <v>2782115.8</v>
      </c>
      <c r="F256" s="2">
        <v>0</v>
      </c>
    </row>
    <row r="257" spans="1:10" x14ac:dyDescent="0.25">
      <c r="D257" t="s">
        <v>12</v>
      </c>
      <c r="E257" s="2">
        <v>-193492.55</v>
      </c>
      <c r="F257" s="2">
        <v>0</v>
      </c>
    </row>
    <row r="258" spans="1:10" x14ac:dyDescent="0.25">
      <c r="A258" s="1">
        <v>44477</v>
      </c>
      <c r="B258" s="1">
        <v>44484</v>
      </c>
      <c r="C258" t="s">
        <v>133</v>
      </c>
      <c r="D258" t="s">
        <v>6</v>
      </c>
      <c r="E258">
        <v>145</v>
      </c>
      <c r="G258" t="s">
        <v>112</v>
      </c>
    </row>
    <row r="259" spans="1:10" x14ac:dyDescent="0.25">
      <c r="D259" t="s">
        <v>10</v>
      </c>
      <c r="E259" s="2">
        <v>36000</v>
      </c>
      <c r="F259" s="2">
        <v>0</v>
      </c>
      <c r="G259" t="s">
        <v>128</v>
      </c>
    </row>
    <row r="260" spans="1:10" x14ac:dyDescent="0.25">
      <c r="D260" t="s">
        <v>11</v>
      </c>
      <c r="E260" s="2">
        <v>21794.14</v>
      </c>
      <c r="F260" s="2">
        <v>0</v>
      </c>
      <c r="G260" t="s">
        <v>127</v>
      </c>
    </row>
    <row r="261" spans="1:10" x14ac:dyDescent="0.25">
      <c r="D261" t="s">
        <v>12</v>
      </c>
      <c r="E261" s="2">
        <v>14205.86</v>
      </c>
      <c r="F261" s="2">
        <v>0</v>
      </c>
    </row>
    <row r="262" spans="1:10" x14ac:dyDescent="0.25">
      <c r="A262" s="1">
        <v>44685</v>
      </c>
      <c r="B262" s="1">
        <v>44687</v>
      </c>
      <c r="C262" t="s">
        <v>134</v>
      </c>
      <c r="D262" t="s">
        <v>6</v>
      </c>
      <c r="G262" t="s">
        <v>135</v>
      </c>
    </row>
    <row r="263" spans="1:10" x14ac:dyDescent="0.25">
      <c r="D263" t="s">
        <v>10</v>
      </c>
      <c r="E263" s="2">
        <v>0</v>
      </c>
      <c r="F263" s="2">
        <v>0</v>
      </c>
    </row>
    <row r="264" spans="1:10" x14ac:dyDescent="0.25">
      <c r="D264" t="s">
        <v>11</v>
      </c>
      <c r="E264" s="2">
        <v>0</v>
      </c>
      <c r="F264" s="2">
        <v>0</v>
      </c>
    </row>
    <row r="265" spans="1:10" x14ac:dyDescent="0.25">
      <c r="D265" t="s">
        <v>12</v>
      </c>
      <c r="E265" s="2">
        <v>0</v>
      </c>
      <c r="F265" s="2">
        <v>0</v>
      </c>
    </row>
    <row r="266" spans="1:10" x14ac:dyDescent="0.25">
      <c r="A266" s="1">
        <v>44684</v>
      </c>
      <c r="B266" s="1">
        <v>44687</v>
      </c>
      <c r="C266" t="s">
        <v>136</v>
      </c>
      <c r="D266" t="s">
        <v>6</v>
      </c>
      <c r="G266" t="s">
        <v>124</v>
      </c>
    </row>
    <row r="267" spans="1:10" x14ac:dyDescent="0.25">
      <c r="D267" t="s">
        <v>10</v>
      </c>
      <c r="E267" s="2">
        <v>0</v>
      </c>
      <c r="F267" s="2">
        <v>0</v>
      </c>
    </row>
    <row r="268" spans="1:10" x14ac:dyDescent="0.25">
      <c r="D268" t="s">
        <v>11</v>
      </c>
      <c r="E268" s="2">
        <v>0</v>
      </c>
      <c r="F268" s="2">
        <v>0</v>
      </c>
    </row>
    <row r="269" spans="1:10" x14ac:dyDescent="0.25">
      <c r="D269" t="s">
        <v>12</v>
      </c>
      <c r="E269" s="2">
        <v>0</v>
      </c>
      <c r="F269" s="2">
        <v>0</v>
      </c>
    </row>
    <row r="270" spans="1:10" x14ac:dyDescent="0.25">
      <c r="A270" s="1">
        <v>44520</v>
      </c>
      <c r="B270" s="1">
        <v>44522</v>
      </c>
      <c r="C270" t="s">
        <v>137</v>
      </c>
      <c r="D270" t="s">
        <v>6</v>
      </c>
      <c r="F270">
        <v>44</v>
      </c>
      <c r="G270" t="s">
        <v>110</v>
      </c>
    </row>
    <row r="271" spans="1:10" x14ac:dyDescent="0.25">
      <c r="D271" t="s">
        <v>10</v>
      </c>
      <c r="E271" s="2">
        <v>200</v>
      </c>
      <c r="F271" s="2">
        <v>399</v>
      </c>
      <c r="G271" t="s">
        <v>138</v>
      </c>
      <c r="J271">
        <f>26+78+450+145+44+237</f>
        <v>980</v>
      </c>
    </row>
    <row r="272" spans="1:10" x14ac:dyDescent="0.25">
      <c r="D272" t="s">
        <v>11</v>
      </c>
      <c r="E272" s="2">
        <v>173.94</v>
      </c>
      <c r="F272" s="2">
        <v>399</v>
      </c>
    </row>
    <row r="273" spans="1:7" x14ac:dyDescent="0.25">
      <c r="D273" t="s">
        <v>12</v>
      </c>
      <c r="E273" s="2">
        <v>26.06</v>
      </c>
      <c r="F273" s="2">
        <v>0</v>
      </c>
    </row>
    <row r="274" spans="1:7" x14ac:dyDescent="0.25">
      <c r="A274" s="1">
        <v>44483</v>
      </c>
      <c r="B274" s="1">
        <v>44484</v>
      </c>
      <c r="C274" t="s">
        <v>109</v>
      </c>
      <c r="D274" t="s">
        <v>6</v>
      </c>
      <c r="G274" t="s">
        <v>110</v>
      </c>
    </row>
    <row r="275" spans="1:7" x14ac:dyDescent="0.25">
      <c r="D275" t="s">
        <v>10</v>
      </c>
      <c r="E275" s="2">
        <v>0</v>
      </c>
      <c r="F275" s="2">
        <v>0</v>
      </c>
      <c r="G275" t="s">
        <v>111</v>
      </c>
    </row>
    <row r="276" spans="1:7" x14ac:dyDescent="0.25">
      <c r="D276" t="s">
        <v>11</v>
      </c>
      <c r="E276" s="2">
        <v>0</v>
      </c>
      <c r="F276" s="2">
        <v>0</v>
      </c>
      <c r="G276" t="s">
        <v>112</v>
      </c>
    </row>
    <row r="277" spans="1:7" x14ac:dyDescent="0.25">
      <c r="D277" t="s">
        <v>12</v>
      </c>
      <c r="E277" s="2">
        <v>0</v>
      </c>
      <c r="F277" s="2">
        <v>0</v>
      </c>
    </row>
    <row r="278" spans="1:7" x14ac:dyDescent="0.25">
      <c r="A278" s="1">
        <v>44501</v>
      </c>
      <c r="B278" s="1">
        <v>44502</v>
      </c>
      <c r="C278" t="s">
        <v>139</v>
      </c>
      <c r="D278" t="s">
        <v>6</v>
      </c>
      <c r="E278">
        <v>50</v>
      </c>
      <c r="G278" t="s">
        <v>40</v>
      </c>
    </row>
    <row r="279" spans="1:7" x14ac:dyDescent="0.25">
      <c r="D279" t="s">
        <v>10</v>
      </c>
      <c r="E279" s="2">
        <v>0</v>
      </c>
      <c r="F279" s="2">
        <v>0</v>
      </c>
    </row>
    <row r="280" spans="1:7" x14ac:dyDescent="0.25">
      <c r="D280" t="s">
        <v>11</v>
      </c>
      <c r="E280" s="2">
        <v>0</v>
      </c>
      <c r="F280" s="2">
        <v>0</v>
      </c>
    </row>
    <row r="281" spans="1:7" x14ac:dyDescent="0.25">
      <c r="D281" t="s">
        <v>12</v>
      </c>
      <c r="E281" s="2">
        <v>0</v>
      </c>
      <c r="F281" s="2">
        <v>0</v>
      </c>
    </row>
    <row r="282" spans="1:7" x14ac:dyDescent="0.25">
      <c r="A282" s="1">
        <v>44515</v>
      </c>
      <c r="B282" s="1">
        <v>44517</v>
      </c>
      <c r="C282" t="s">
        <v>114</v>
      </c>
      <c r="D282" t="s">
        <v>6</v>
      </c>
      <c r="E282">
        <v>72</v>
      </c>
      <c r="F282">
        <v>237</v>
      </c>
      <c r="G282" t="s">
        <v>115</v>
      </c>
    </row>
    <row r="283" spans="1:7" x14ac:dyDescent="0.25">
      <c r="D283" t="s">
        <v>10</v>
      </c>
      <c r="E283" s="2">
        <v>29423</v>
      </c>
      <c r="F283" s="2">
        <v>24123.599999999999</v>
      </c>
      <c r="G283" t="s">
        <v>116</v>
      </c>
    </row>
    <row r="284" spans="1:7" x14ac:dyDescent="0.25">
      <c r="D284" t="s">
        <v>11</v>
      </c>
      <c r="E284" s="2">
        <v>21305</v>
      </c>
      <c r="F284" s="2">
        <v>16115.39</v>
      </c>
      <c r="G284" t="s">
        <v>117</v>
      </c>
    </row>
    <row r="285" spans="1:7" x14ac:dyDescent="0.25">
      <c r="D285" t="s">
        <v>12</v>
      </c>
      <c r="E285" s="2">
        <v>8118</v>
      </c>
      <c r="F285" s="2">
        <v>8008.21</v>
      </c>
      <c r="G285" t="s">
        <v>100</v>
      </c>
    </row>
    <row r="286" spans="1:7" x14ac:dyDescent="0.25">
      <c r="G286" t="s">
        <v>118</v>
      </c>
    </row>
    <row r="287" spans="1:7" x14ac:dyDescent="0.25">
      <c r="G287" t="s">
        <v>119</v>
      </c>
    </row>
    <row r="289" spans="1:9" x14ac:dyDescent="0.25">
      <c r="A289" s="3" t="s">
        <v>140</v>
      </c>
    </row>
    <row r="290" spans="1:9" x14ac:dyDescent="0.25">
      <c r="A290" s="1">
        <v>44409</v>
      </c>
      <c r="B290" s="1">
        <v>44412</v>
      </c>
      <c r="C290" t="s">
        <v>141</v>
      </c>
      <c r="D290" t="s">
        <v>6</v>
      </c>
      <c r="E290">
        <v>350</v>
      </c>
      <c r="F290">
        <v>305</v>
      </c>
      <c r="G290" t="s">
        <v>142</v>
      </c>
    </row>
    <row r="291" spans="1:9" x14ac:dyDescent="0.25">
      <c r="D291" t="s">
        <v>10</v>
      </c>
      <c r="E291" s="2">
        <v>46750</v>
      </c>
      <c r="F291" s="2">
        <v>51050</v>
      </c>
    </row>
    <row r="292" spans="1:9" x14ac:dyDescent="0.25">
      <c r="D292" t="s">
        <v>11</v>
      </c>
      <c r="E292" s="2">
        <v>46694.75</v>
      </c>
      <c r="F292" s="2">
        <v>40557.82</v>
      </c>
    </row>
    <row r="293" spans="1:9" x14ac:dyDescent="0.25">
      <c r="D293" t="s">
        <v>12</v>
      </c>
      <c r="E293" s="2">
        <v>55.25</v>
      </c>
      <c r="F293" s="2">
        <v>10492.18</v>
      </c>
    </row>
    <row r="294" spans="1:9" x14ac:dyDescent="0.25">
      <c r="A294" s="1">
        <v>44601</v>
      </c>
      <c r="B294" s="1">
        <v>44603</v>
      </c>
      <c r="C294" t="s">
        <v>52</v>
      </c>
      <c r="D294" t="s">
        <v>6</v>
      </c>
      <c r="E294">
        <v>303</v>
      </c>
      <c r="G294" t="s">
        <v>43</v>
      </c>
    </row>
    <row r="295" spans="1:9" x14ac:dyDescent="0.25">
      <c r="D295" t="s">
        <v>10</v>
      </c>
      <c r="E295" s="2">
        <v>135240</v>
      </c>
      <c r="F295" s="2">
        <v>0</v>
      </c>
      <c r="G295" t="s">
        <v>53</v>
      </c>
    </row>
    <row r="296" spans="1:9" x14ac:dyDescent="0.25">
      <c r="D296" t="s">
        <v>11</v>
      </c>
      <c r="E296" s="2">
        <v>124420</v>
      </c>
      <c r="F296" s="2">
        <v>0</v>
      </c>
    </row>
    <row r="297" spans="1:9" x14ac:dyDescent="0.25">
      <c r="D297" t="s">
        <v>12</v>
      </c>
      <c r="E297" s="2">
        <v>10820</v>
      </c>
      <c r="F297" s="2">
        <v>0</v>
      </c>
    </row>
    <row r="299" spans="1:9" x14ac:dyDescent="0.25">
      <c r="A299" s="3" t="s">
        <v>143</v>
      </c>
    </row>
    <row r="300" spans="1:9" x14ac:dyDescent="0.25">
      <c r="A300" s="1">
        <v>44375</v>
      </c>
      <c r="B300" s="1">
        <v>44379</v>
      </c>
      <c r="C300" t="s">
        <v>144</v>
      </c>
      <c r="D300" t="s">
        <v>6</v>
      </c>
      <c r="E300">
        <v>250</v>
      </c>
      <c r="F300">
        <v>152</v>
      </c>
      <c r="G300" t="s">
        <v>145</v>
      </c>
    </row>
    <row r="301" spans="1:9" x14ac:dyDescent="0.25">
      <c r="D301" t="s">
        <v>10</v>
      </c>
      <c r="E301" s="2">
        <v>2750</v>
      </c>
      <c r="F301" s="2">
        <v>1638</v>
      </c>
    </row>
    <row r="302" spans="1:9" x14ac:dyDescent="0.25">
      <c r="D302" t="s">
        <v>11</v>
      </c>
      <c r="E302" s="2">
        <v>2032.68</v>
      </c>
      <c r="F302" s="2">
        <v>1240.3800000000001</v>
      </c>
      <c r="I302">
        <f>152+69</f>
        <v>221</v>
      </c>
    </row>
    <row r="303" spans="1:9" x14ac:dyDescent="0.25">
      <c r="D303" t="s">
        <v>12</v>
      </c>
      <c r="E303" s="2">
        <v>717.32</v>
      </c>
      <c r="F303" s="2">
        <v>397.62</v>
      </c>
    </row>
    <row r="304" spans="1:9" x14ac:dyDescent="0.25">
      <c r="A304" s="1">
        <v>44741</v>
      </c>
      <c r="B304" s="1">
        <v>44743</v>
      </c>
      <c r="C304" t="s">
        <v>146</v>
      </c>
      <c r="D304" t="s">
        <v>6</v>
      </c>
      <c r="E304">
        <v>200</v>
      </c>
      <c r="G304" t="s">
        <v>63</v>
      </c>
    </row>
    <row r="305" spans="1:7" x14ac:dyDescent="0.25">
      <c r="D305" t="s">
        <v>10</v>
      </c>
      <c r="E305" s="2">
        <v>60895</v>
      </c>
      <c r="F305" s="2">
        <v>0</v>
      </c>
      <c r="G305" t="s">
        <v>147</v>
      </c>
    </row>
    <row r="306" spans="1:7" x14ac:dyDescent="0.25">
      <c r="D306" t="s">
        <v>11</v>
      </c>
      <c r="E306" s="2">
        <v>60707.83</v>
      </c>
      <c r="F306" s="2">
        <v>0</v>
      </c>
    </row>
    <row r="307" spans="1:7" x14ac:dyDescent="0.25">
      <c r="D307" t="s">
        <v>12</v>
      </c>
      <c r="E307" s="2">
        <v>187.17</v>
      </c>
      <c r="F307" s="2">
        <v>0</v>
      </c>
    </row>
    <row r="308" spans="1:7" x14ac:dyDescent="0.25">
      <c r="A308" s="1">
        <v>44448</v>
      </c>
      <c r="B308" s="1">
        <v>44450</v>
      </c>
      <c r="C308" t="s">
        <v>148</v>
      </c>
      <c r="D308" t="s">
        <v>6</v>
      </c>
      <c r="E308">
        <v>65</v>
      </c>
      <c r="F308">
        <v>69</v>
      </c>
      <c r="G308" t="s">
        <v>145</v>
      </c>
    </row>
    <row r="309" spans="1:7" x14ac:dyDescent="0.25">
      <c r="D309" t="s">
        <v>10</v>
      </c>
      <c r="E309" s="2">
        <v>34695</v>
      </c>
      <c r="F309" s="2">
        <v>37523.01</v>
      </c>
    </row>
    <row r="310" spans="1:7" x14ac:dyDescent="0.25">
      <c r="D310" t="s">
        <v>11</v>
      </c>
      <c r="E310" s="2">
        <v>34697</v>
      </c>
      <c r="F310" s="2">
        <v>26140.59</v>
      </c>
    </row>
    <row r="311" spans="1:7" x14ac:dyDescent="0.25">
      <c r="D311" t="s">
        <v>12</v>
      </c>
      <c r="E311" s="2">
        <v>-2</v>
      </c>
      <c r="F311" s="2">
        <v>11382.42</v>
      </c>
    </row>
    <row r="313" spans="1:7" x14ac:dyDescent="0.25">
      <c r="A313" s="3" t="s">
        <v>149</v>
      </c>
    </row>
    <row r="314" spans="1:7" x14ac:dyDescent="0.25">
      <c r="A314" s="1">
        <v>44503</v>
      </c>
      <c r="B314" s="1">
        <v>44503</v>
      </c>
      <c r="C314" t="s">
        <v>150</v>
      </c>
      <c r="D314" t="s">
        <v>6</v>
      </c>
      <c r="E314">
        <v>268</v>
      </c>
      <c r="G314" t="s">
        <v>18</v>
      </c>
    </row>
    <row r="315" spans="1:7" x14ac:dyDescent="0.25">
      <c r="D315" t="s">
        <v>10</v>
      </c>
      <c r="E315" s="2">
        <v>3450</v>
      </c>
      <c r="F315" s="2">
        <v>0</v>
      </c>
    </row>
    <row r="316" spans="1:7" x14ac:dyDescent="0.25">
      <c r="D316" t="s">
        <v>11</v>
      </c>
      <c r="E316" s="2">
        <v>3268</v>
      </c>
      <c r="F316" s="2">
        <v>0</v>
      </c>
    </row>
    <row r="317" spans="1:7" x14ac:dyDescent="0.25">
      <c r="D317" t="s">
        <v>12</v>
      </c>
      <c r="E317" s="2">
        <v>182</v>
      </c>
      <c r="F317" s="2">
        <v>0</v>
      </c>
    </row>
    <row r="318" spans="1:7" x14ac:dyDescent="0.25">
      <c r="A318" s="1">
        <v>44509</v>
      </c>
      <c r="B318" s="1">
        <v>44511</v>
      </c>
      <c r="C318" t="s">
        <v>151</v>
      </c>
      <c r="D318" t="s">
        <v>6</v>
      </c>
      <c r="E318">
        <v>100</v>
      </c>
      <c r="G318" t="s">
        <v>18</v>
      </c>
    </row>
    <row r="319" spans="1:7" x14ac:dyDescent="0.25">
      <c r="D319" t="s">
        <v>10</v>
      </c>
      <c r="E319" s="2">
        <v>25000</v>
      </c>
      <c r="F319" s="2">
        <v>0</v>
      </c>
    </row>
    <row r="320" spans="1:7" x14ac:dyDescent="0.25">
      <c r="D320" t="s">
        <v>11</v>
      </c>
      <c r="E320" s="2">
        <v>25000</v>
      </c>
      <c r="F320" s="2">
        <v>0</v>
      </c>
    </row>
    <row r="321" spans="1:7" x14ac:dyDescent="0.25">
      <c r="D321" t="s">
        <v>12</v>
      </c>
      <c r="E321" s="2">
        <v>0</v>
      </c>
      <c r="F321" s="2">
        <v>0</v>
      </c>
    </row>
    <row r="322" spans="1:7" x14ac:dyDescent="0.25">
      <c r="A322" s="1">
        <v>44633</v>
      </c>
      <c r="B322" s="1">
        <v>44635</v>
      </c>
      <c r="C322" t="s">
        <v>152</v>
      </c>
      <c r="D322" t="s">
        <v>6</v>
      </c>
      <c r="E322">
        <v>150</v>
      </c>
      <c r="G322" t="s">
        <v>18</v>
      </c>
    </row>
    <row r="323" spans="1:7" x14ac:dyDescent="0.25">
      <c r="D323" t="s">
        <v>10</v>
      </c>
      <c r="E323" s="2">
        <v>18994</v>
      </c>
      <c r="F323" s="2">
        <v>0</v>
      </c>
    </row>
    <row r="324" spans="1:7" x14ac:dyDescent="0.25">
      <c r="D324" t="s">
        <v>11</v>
      </c>
      <c r="E324" s="2">
        <v>16166</v>
      </c>
      <c r="F324" s="2">
        <v>0</v>
      </c>
    </row>
    <row r="325" spans="1:7" x14ac:dyDescent="0.25">
      <c r="D325" t="s">
        <v>12</v>
      </c>
      <c r="E325" s="2">
        <v>2828</v>
      </c>
      <c r="F325" s="2">
        <v>0</v>
      </c>
    </row>
    <row r="326" spans="1:7" x14ac:dyDescent="0.25">
      <c r="A326" s="1">
        <v>44515</v>
      </c>
      <c r="B326" s="1">
        <v>44517</v>
      </c>
      <c r="C326" t="s">
        <v>47</v>
      </c>
      <c r="D326" t="s">
        <v>6</v>
      </c>
      <c r="E326">
        <v>100</v>
      </c>
      <c r="F326">
        <v>77</v>
      </c>
      <c r="G326" t="s">
        <v>43</v>
      </c>
    </row>
    <row r="327" spans="1:7" x14ac:dyDescent="0.25">
      <c r="D327" t="s">
        <v>10</v>
      </c>
      <c r="E327" s="2">
        <v>10000</v>
      </c>
      <c r="F327" s="2">
        <v>0</v>
      </c>
      <c r="G327" t="s">
        <v>48</v>
      </c>
    </row>
    <row r="328" spans="1:7" x14ac:dyDescent="0.25">
      <c r="D328" t="s">
        <v>11</v>
      </c>
      <c r="E328" s="2">
        <v>10000</v>
      </c>
      <c r="F328" s="2">
        <v>0</v>
      </c>
      <c r="G328" t="s">
        <v>18</v>
      </c>
    </row>
    <row r="329" spans="1:7" x14ac:dyDescent="0.25">
      <c r="D329" t="s">
        <v>12</v>
      </c>
      <c r="E329" s="2">
        <v>0</v>
      </c>
      <c r="F329" s="2">
        <v>0</v>
      </c>
    </row>
    <row r="330" spans="1:7" x14ac:dyDescent="0.25">
      <c r="A330" s="1">
        <v>44440</v>
      </c>
      <c r="B330" s="1">
        <v>44442</v>
      </c>
      <c r="C330" t="s">
        <v>153</v>
      </c>
      <c r="D330" t="s">
        <v>6</v>
      </c>
      <c r="E330">
        <v>150</v>
      </c>
      <c r="G330" t="s">
        <v>18</v>
      </c>
    </row>
    <row r="331" spans="1:7" x14ac:dyDescent="0.25">
      <c r="D331" t="s">
        <v>10</v>
      </c>
      <c r="E331" s="2">
        <v>7000</v>
      </c>
      <c r="F331" s="2">
        <v>0</v>
      </c>
    </row>
    <row r="332" spans="1:7" x14ac:dyDescent="0.25">
      <c r="D332" t="s">
        <v>11</v>
      </c>
      <c r="E332" s="2">
        <v>7000</v>
      </c>
      <c r="F332" s="2">
        <v>0</v>
      </c>
    </row>
    <row r="333" spans="1:7" x14ac:dyDescent="0.25">
      <c r="D333" t="s">
        <v>12</v>
      </c>
      <c r="E333" s="2">
        <v>0</v>
      </c>
      <c r="F333" s="2">
        <v>0</v>
      </c>
    </row>
    <row r="334" spans="1:7" x14ac:dyDescent="0.25">
      <c r="A334" s="1">
        <v>44718</v>
      </c>
      <c r="B334" s="1">
        <v>44722</v>
      </c>
      <c r="C334" t="s">
        <v>154</v>
      </c>
      <c r="D334" t="s">
        <v>6</v>
      </c>
      <c r="E334">
        <v>110</v>
      </c>
      <c r="G334" t="s">
        <v>155</v>
      </c>
    </row>
    <row r="335" spans="1:7" x14ac:dyDescent="0.25">
      <c r="D335" t="s">
        <v>10</v>
      </c>
      <c r="E335" s="2">
        <v>60000</v>
      </c>
      <c r="F335" s="2">
        <v>0</v>
      </c>
      <c r="G335" t="s">
        <v>19</v>
      </c>
    </row>
    <row r="336" spans="1:7" x14ac:dyDescent="0.25">
      <c r="D336" t="s">
        <v>11</v>
      </c>
      <c r="E336" s="2">
        <v>60000</v>
      </c>
      <c r="F336" s="2">
        <v>0</v>
      </c>
      <c r="G336" t="s">
        <v>18</v>
      </c>
    </row>
    <row r="337" spans="1:7" x14ac:dyDescent="0.25">
      <c r="D337" t="s">
        <v>12</v>
      </c>
      <c r="E337" s="2">
        <v>0</v>
      </c>
      <c r="F337" s="2">
        <v>0</v>
      </c>
    </row>
    <row r="338" spans="1:7" x14ac:dyDescent="0.25">
      <c r="A338" s="1">
        <v>44448</v>
      </c>
      <c r="B338" s="1">
        <v>44453</v>
      </c>
      <c r="C338" t="s">
        <v>156</v>
      </c>
      <c r="D338" t="s">
        <v>6</v>
      </c>
      <c r="E338">
        <v>260</v>
      </c>
      <c r="F338">
        <v>248</v>
      </c>
      <c r="G338" t="s">
        <v>157</v>
      </c>
    </row>
    <row r="339" spans="1:7" x14ac:dyDescent="0.25">
      <c r="D339" t="s">
        <v>10</v>
      </c>
      <c r="E339" s="2">
        <v>64800</v>
      </c>
      <c r="F339" s="2">
        <v>51920.9</v>
      </c>
    </row>
    <row r="340" spans="1:7" x14ac:dyDescent="0.25">
      <c r="D340" t="s">
        <v>11</v>
      </c>
      <c r="E340" s="2">
        <v>55024</v>
      </c>
      <c r="F340" s="2">
        <v>49021.63</v>
      </c>
    </row>
    <row r="341" spans="1:7" x14ac:dyDescent="0.25">
      <c r="D341" t="s">
        <v>12</v>
      </c>
      <c r="E341" s="2">
        <v>9776</v>
      </c>
      <c r="F341" s="2">
        <v>2899.27</v>
      </c>
    </row>
    <row r="342" spans="1:7" x14ac:dyDescent="0.25">
      <c r="A342" s="1">
        <v>44732</v>
      </c>
      <c r="B342" s="1">
        <v>44735</v>
      </c>
      <c r="C342" t="s">
        <v>158</v>
      </c>
      <c r="D342" t="s">
        <v>6</v>
      </c>
      <c r="E342">
        <v>162</v>
      </c>
      <c r="G342" t="s">
        <v>157</v>
      </c>
    </row>
    <row r="343" spans="1:7" x14ac:dyDescent="0.25">
      <c r="D343" t="s">
        <v>10</v>
      </c>
      <c r="E343" s="2">
        <v>120111</v>
      </c>
      <c r="F343" s="2">
        <v>0</v>
      </c>
    </row>
    <row r="344" spans="1:7" x14ac:dyDescent="0.25">
      <c r="D344" t="s">
        <v>11</v>
      </c>
      <c r="E344" s="2">
        <v>117257.3</v>
      </c>
      <c r="F344" s="2">
        <v>0</v>
      </c>
    </row>
    <row r="345" spans="1:7" x14ac:dyDescent="0.25">
      <c r="D345" t="s">
        <v>12</v>
      </c>
      <c r="E345" s="2">
        <v>2853.7</v>
      </c>
      <c r="F345" s="2">
        <v>0</v>
      </c>
    </row>
    <row r="346" spans="1:7" x14ac:dyDescent="0.25">
      <c r="A346" s="1">
        <v>44680</v>
      </c>
      <c r="B346" s="1">
        <v>44686</v>
      </c>
      <c r="C346" t="s">
        <v>159</v>
      </c>
      <c r="D346" t="s">
        <v>6</v>
      </c>
      <c r="E346">
        <v>3868</v>
      </c>
      <c r="G346" t="s">
        <v>157</v>
      </c>
    </row>
    <row r="347" spans="1:7" x14ac:dyDescent="0.25">
      <c r="D347" t="s">
        <v>10</v>
      </c>
      <c r="E347" s="2">
        <v>2023506</v>
      </c>
      <c r="F347" s="2">
        <v>0</v>
      </c>
    </row>
    <row r="348" spans="1:7" x14ac:dyDescent="0.25">
      <c r="D348" t="s">
        <v>11</v>
      </c>
      <c r="E348" s="2">
        <v>2023130</v>
      </c>
      <c r="F348" s="2">
        <v>0</v>
      </c>
    </row>
    <row r="349" spans="1:7" x14ac:dyDescent="0.25">
      <c r="D349" t="s">
        <v>12</v>
      </c>
      <c r="E349" s="2">
        <v>376</v>
      </c>
      <c r="F349" s="2">
        <v>0</v>
      </c>
    </row>
    <row r="350" spans="1:7" x14ac:dyDescent="0.25">
      <c r="A350" s="1">
        <v>44487</v>
      </c>
      <c r="B350" s="1">
        <v>44490</v>
      </c>
      <c r="C350" t="s">
        <v>160</v>
      </c>
      <c r="D350" t="s">
        <v>6</v>
      </c>
      <c r="E350">
        <v>339</v>
      </c>
      <c r="F350">
        <v>325</v>
      </c>
      <c r="G350" t="s">
        <v>157</v>
      </c>
    </row>
    <row r="351" spans="1:7" x14ac:dyDescent="0.25">
      <c r="D351" t="s">
        <v>10</v>
      </c>
      <c r="E351" s="2">
        <v>38247</v>
      </c>
      <c r="F351" s="2">
        <v>43890</v>
      </c>
    </row>
    <row r="352" spans="1:7" x14ac:dyDescent="0.25">
      <c r="D352" t="s">
        <v>11</v>
      </c>
      <c r="E352" s="2">
        <v>37334.730000000003</v>
      </c>
      <c r="F352" s="2">
        <v>29247.71</v>
      </c>
    </row>
    <row r="353" spans="1:7" x14ac:dyDescent="0.25">
      <c r="D353" t="s">
        <v>12</v>
      </c>
      <c r="E353" s="2">
        <v>912.27</v>
      </c>
      <c r="F353" s="2">
        <v>14642.29</v>
      </c>
    </row>
    <row r="354" spans="1:7" x14ac:dyDescent="0.25">
      <c r="A354" s="1">
        <v>44634</v>
      </c>
      <c r="B354" s="1">
        <v>44638</v>
      </c>
      <c r="C354" t="s">
        <v>161</v>
      </c>
      <c r="D354" t="s">
        <v>6</v>
      </c>
      <c r="E354">
        <v>160</v>
      </c>
      <c r="G354" t="s">
        <v>162</v>
      </c>
    </row>
    <row r="355" spans="1:7" x14ac:dyDescent="0.25">
      <c r="D355" t="s">
        <v>10</v>
      </c>
      <c r="E355" s="2">
        <v>17812</v>
      </c>
      <c r="F355" s="2">
        <v>0</v>
      </c>
      <c r="G355" t="s">
        <v>18</v>
      </c>
    </row>
    <row r="356" spans="1:7" x14ac:dyDescent="0.25">
      <c r="D356" t="s">
        <v>11</v>
      </c>
      <c r="E356" s="2">
        <v>11367.47</v>
      </c>
      <c r="F356" s="2">
        <v>0</v>
      </c>
    </row>
    <row r="357" spans="1:7" x14ac:dyDescent="0.25">
      <c r="D357" t="s">
        <v>12</v>
      </c>
      <c r="E357" s="2">
        <v>6444.53</v>
      </c>
      <c r="F357" s="2">
        <v>0</v>
      </c>
    </row>
    <row r="358" spans="1:7" x14ac:dyDescent="0.25">
      <c r="A358" s="1">
        <v>44720</v>
      </c>
      <c r="B358" s="1">
        <v>44721</v>
      </c>
      <c r="C358" t="s">
        <v>163</v>
      </c>
      <c r="D358" t="s">
        <v>6</v>
      </c>
      <c r="E358">
        <v>76</v>
      </c>
      <c r="G358" t="s">
        <v>18</v>
      </c>
    </row>
    <row r="359" spans="1:7" x14ac:dyDescent="0.25">
      <c r="D359" t="s">
        <v>10</v>
      </c>
      <c r="E359" s="2">
        <v>13490</v>
      </c>
      <c r="F359" s="2">
        <v>0</v>
      </c>
    </row>
    <row r="360" spans="1:7" x14ac:dyDescent="0.25">
      <c r="D360" t="s">
        <v>11</v>
      </c>
      <c r="E360" s="2">
        <v>13312</v>
      </c>
      <c r="F360" s="2">
        <v>0</v>
      </c>
    </row>
    <row r="361" spans="1:7" x14ac:dyDescent="0.25">
      <c r="D361" t="s">
        <v>12</v>
      </c>
      <c r="E361" s="2">
        <v>178</v>
      </c>
      <c r="F361" s="2">
        <v>0</v>
      </c>
    </row>
    <row r="362" spans="1:7" x14ac:dyDescent="0.25">
      <c r="A362" s="1">
        <v>44388</v>
      </c>
      <c r="B362" s="1">
        <v>44390</v>
      </c>
      <c r="C362" t="s">
        <v>164</v>
      </c>
      <c r="D362" t="s">
        <v>6</v>
      </c>
      <c r="E362">
        <v>120</v>
      </c>
      <c r="G362" t="s">
        <v>18</v>
      </c>
    </row>
    <row r="363" spans="1:7" x14ac:dyDescent="0.25">
      <c r="D363" t="s">
        <v>10</v>
      </c>
      <c r="E363" s="2">
        <v>46995</v>
      </c>
      <c r="F363" s="2">
        <v>0</v>
      </c>
    </row>
    <row r="364" spans="1:7" x14ac:dyDescent="0.25">
      <c r="D364" t="s">
        <v>11</v>
      </c>
      <c r="E364" s="2">
        <v>21872</v>
      </c>
      <c r="F364" s="2">
        <v>0</v>
      </c>
    </row>
    <row r="365" spans="1:7" x14ac:dyDescent="0.25">
      <c r="D365" t="s">
        <v>12</v>
      </c>
      <c r="E365" s="2">
        <v>25123</v>
      </c>
      <c r="F365" s="2">
        <v>0</v>
      </c>
    </row>
    <row r="366" spans="1:7" x14ac:dyDescent="0.25">
      <c r="A366" s="1">
        <v>44741</v>
      </c>
      <c r="B366" s="1">
        <v>44743</v>
      </c>
      <c r="C366" t="s">
        <v>146</v>
      </c>
      <c r="D366" t="s">
        <v>6</v>
      </c>
      <c r="E366">
        <v>200</v>
      </c>
      <c r="G366" t="s">
        <v>63</v>
      </c>
    </row>
    <row r="367" spans="1:7" x14ac:dyDescent="0.25">
      <c r="D367" t="s">
        <v>10</v>
      </c>
      <c r="E367" s="2">
        <v>60895</v>
      </c>
      <c r="F367" s="2">
        <v>0</v>
      </c>
      <c r="G367" t="s">
        <v>147</v>
      </c>
    </row>
    <row r="368" spans="1:7" x14ac:dyDescent="0.25">
      <c r="D368" t="s">
        <v>11</v>
      </c>
      <c r="E368" s="2">
        <v>60707.83</v>
      </c>
      <c r="F368" s="2">
        <v>0</v>
      </c>
    </row>
    <row r="369" spans="1:7" x14ac:dyDescent="0.25">
      <c r="D369" t="s">
        <v>12</v>
      </c>
      <c r="E369" s="2">
        <v>187.17</v>
      </c>
      <c r="F369" s="2">
        <v>0</v>
      </c>
    </row>
    <row r="370" spans="1:7" x14ac:dyDescent="0.25">
      <c r="A370" s="1">
        <v>44492</v>
      </c>
      <c r="B370" s="1">
        <v>44496</v>
      </c>
      <c r="C370" t="s">
        <v>165</v>
      </c>
      <c r="D370" t="s">
        <v>6</v>
      </c>
      <c r="E370">
        <v>1026</v>
      </c>
      <c r="F370">
        <v>1089</v>
      </c>
      <c r="G370" t="s">
        <v>157</v>
      </c>
    </row>
    <row r="371" spans="1:7" x14ac:dyDescent="0.25">
      <c r="D371" t="s">
        <v>10</v>
      </c>
      <c r="E371" s="2">
        <v>182300</v>
      </c>
      <c r="F371" s="2">
        <v>180910</v>
      </c>
    </row>
    <row r="372" spans="1:7" x14ac:dyDescent="0.25">
      <c r="D372" t="s">
        <v>11</v>
      </c>
      <c r="E372" s="2">
        <v>182242.5</v>
      </c>
      <c r="F372" s="2">
        <v>174573.17</v>
      </c>
    </row>
    <row r="373" spans="1:7" x14ac:dyDescent="0.25">
      <c r="D373" t="s">
        <v>12</v>
      </c>
      <c r="E373" s="2">
        <v>57.5</v>
      </c>
      <c r="F373" s="2">
        <v>6336.83</v>
      </c>
    </row>
    <row r="374" spans="1:7" x14ac:dyDescent="0.25">
      <c r="A374" s="1">
        <v>44404</v>
      </c>
      <c r="B374" s="1">
        <v>44406</v>
      </c>
      <c r="C374" t="s">
        <v>166</v>
      </c>
      <c r="D374" t="s">
        <v>6</v>
      </c>
      <c r="E374">
        <v>150</v>
      </c>
      <c r="G374" t="s">
        <v>18</v>
      </c>
    </row>
    <row r="375" spans="1:7" x14ac:dyDescent="0.25">
      <c r="D375" t="s">
        <v>10</v>
      </c>
      <c r="E375" s="2">
        <v>20000</v>
      </c>
      <c r="F375" s="2">
        <v>0</v>
      </c>
    </row>
    <row r="376" spans="1:7" x14ac:dyDescent="0.25">
      <c r="D376" t="s">
        <v>11</v>
      </c>
      <c r="E376" s="2">
        <v>18000</v>
      </c>
      <c r="F376" s="2">
        <v>0</v>
      </c>
    </row>
    <row r="377" spans="1:7" x14ac:dyDescent="0.25">
      <c r="D377" t="s">
        <v>12</v>
      </c>
      <c r="E377" s="2">
        <v>2000</v>
      </c>
      <c r="F377" s="2">
        <v>0</v>
      </c>
    </row>
    <row r="378" spans="1:7" x14ac:dyDescent="0.25">
      <c r="A378" s="1">
        <v>44375</v>
      </c>
      <c r="B378" s="1">
        <v>44379</v>
      </c>
      <c r="C378" t="s">
        <v>167</v>
      </c>
      <c r="D378" t="s">
        <v>6</v>
      </c>
      <c r="E378">
        <v>125</v>
      </c>
      <c r="F378">
        <v>181</v>
      </c>
      <c r="G378" t="s">
        <v>157</v>
      </c>
    </row>
    <row r="379" spans="1:7" x14ac:dyDescent="0.25">
      <c r="D379" t="s">
        <v>10</v>
      </c>
      <c r="E379" s="2">
        <v>11750</v>
      </c>
      <c r="F379" s="2">
        <v>18485</v>
      </c>
    </row>
    <row r="380" spans="1:7" x14ac:dyDescent="0.25">
      <c r="D380" t="s">
        <v>11</v>
      </c>
      <c r="E380" s="2">
        <v>8902.75</v>
      </c>
      <c r="F380" s="2">
        <v>4593.87</v>
      </c>
    </row>
    <row r="381" spans="1:7" x14ac:dyDescent="0.25">
      <c r="D381" t="s">
        <v>12</v>
      </c>
      <c r="E381" s="2">
        <v>2847.25</v>
      </c>
      <c r="F381" s="2">
        <v>13891.13</v>
      </c>
    </row>
    <row r="382" spans="1:7" x14ac:dyDescent="0.25">
      <c r="A382" s="1">
        <v>44733</v>
      </c>
      <c r="B382" s="1">
        <v>44736</v>
      </c>
      <c r="C382" t="s">
        <v>168</v>
      </c>
      <c r="D382" t="s">
        <v>6</v>
      </c>
      <c r="E382">
        <v>65</v>
      </c>
      <c r="G382" t="s">
        <v>157</v>
      </c>
    </row>
    <row r="383" spans="1:7" x14ac:dyDescent="0.25">
      <c r="D383" t="s">
        <v>10</v>
      </c>
      <c r="E383" s="2">
        <v>36683.49</v>
      </c>
      <c r="F383" s="2">
        <v>0</v>
      </c>
    </row>
    <row r="384" spans="1:7" x14ac:dyDescent="0.25">
      <c r="D384" t="s">
        <v>11</v>
      </c>
      <c r="E384" s="2">
        <v>36384</v>
      </c>
      <c r="F384" s="2">
        <v>0</v>
      </c>
    </row>
    <row r="385" spans="1:7" x14ac:dyDescent="0.25">
      <c r="D385" t="s">
        <v>12</v>
      </c>
      <c r="E385" s="2">
        <v>299.49</v>
      </c>
      <c r="F385" s="2">
        <v>0</v>
      </c>
    </row>
    <row r="386" spans="1:7" x14ac:dyDescent="0.25">
      <c r="A386" s="1">
        <v>44720</v>
      </c>
      <c r="B386" s="1">
        <v>44723</v>
      </c>
      <c r="C386" t="s">
        <v>169</v>
      </c>
      <c r="D386" t="s">
        <v>6</v>
      </c>
      <c r="E386">
        <v>223</v>
      </c>
      <c r="G386" t="s">
        <v>63</v>
      </c>
    </row>
    <row r="387" spans="1:7" x14ac:dyDescent="0.25">
      <c r="D387" t="s">
        <v>10</v>
      </c>
      <c r="E387" s="2">
        <v>169595</v>
      </c>
      <c r="F387" s="2">
        <v>0</v>
      </c>
      <c r="G387" t="s">
        <v>55</v>
      </c>
    </row>
    <row r="388" spans="1:7" x14ac:dyDescent="0.25">
      <c r="D388" t="s">
        <v>11</v>
      </c>
      <c r="E388" s="2">
        <v>162665.85</v>
      </c>
      <c r="F388" s="2">
        <v>0</v>
      </c>
    </row>
    <row r="389" spans="1:7" x14ac:dyDescent="0.25">
      <c r="D389" t="s">
        <v>12</v>
      </c>
      <c r="E389" s="2">
        <v>6929.15</v>
      </c>
      <c r="F389" s="2">
        <v>0</v>
      </c>
    </row>
    <row r="390" spans="1:7" x14ac:dyDescent="0.25">
      <c r="A390" s="1">
        <v>44411</v>
      </c>
      <c r="B390" s="1">
        <v>44414</v>
      </c>
      <c r="C390" t="s">
        <v>60</v>
      </c>
      <c r="D390" t="s">
        <v>6</v>
      </c>
      <c r="E390">
        <v>300</v>
      </c>
      <c r="F390">
        <v>300</v>
      </c>
      <c r="G390" t="s">
        <v>18</v>
      </c>
    </row>
    <row r="391" spans="1:7" x14ac:dyDescent="0.25">
      <c r="D391" t="s">
        <v>10</v>
      </c>
      <c r="E391" s="2">
        <v>90000</v>
      </c>
      <c r="F391" s="2">
        <v>0</v>
      </c>
      <c r="G391" t="s">
        <v>43</v>
      </c>
    </row>
    <row r="392" spans="1:7" x14ac:dyDescent="0.25">
      <c r="D392" t="s">
        <v>11</v>
      </c>
      <c r="E392" s="2">
        <v>90000</v>
      </c>
      <c r="F392" s="2">
        <v>0</v>
      </c>
      <c r="G392" t="s">
        <v>48</v>
      </c>
    </row>
    <row r="393" spans="1:7" x14ac:dyDescent="0.25">
      <c r="D393" t="s">
        <v>12</v>
      </c>
      <c r="E393" s="2">
        <v>0</v>
      </c>
      <c r="F393" s="2">
        <v>0</v>
      </c>
    </row>
    <row r="394" spans="1:7" x14ac:dyDescent="0.25">
      <c r="A394" s="1">
        <v>44698</v>
      </c>
      <c r="B394" s="1">
        <v>44700</v>
      </c>
      <c r="C394" t="s">
        <v>170</v>
      </c>
      <c r="D394" t="s">
        <v>6</v>
      </c>
      <c r="E394">
        <v>80</v>
      </c>
      <c r="G394" t="s">
        <v>18</v>
      </c>
    </row>
    <row r="395" spans="1:7" x14ac:dyDescent="0.25">
      <c r="D395" t="s">
        <v>10</v>
      </c>
      <c r="E395" s="2">
        <v>15000</v>
      </c>
      <c r="F395" s="2">
        <v>0</v>
      </c>
      <c r="G395" t="s">
        <v>48</v>
      </c>
    </row>
    <row r="396" spans="1:7" x14ac:dyDescent="0.25">
      <c r="D396" t="s">
        <v>11</v>
      </c>
      <c r="E396" s="2">
        <v>15000</v>
      </c>
      <c r="F396" s="2">
        <v>0</v>
      </c>
    </row>
    <row r="397" spans="1:7" x14ac:dyDescent="0.25">
      <c r="D397" t="s">
        <v>12</v>
      </c>
      <c r="E397" s="2">
        <v>0</v>
      </c>
      <c r="F397" s="2">
        <v>0</v>
      </c>
    </row>
    <row r="398" spans="1:7" x14ac:dyDescent="0.25">
      <c r="A398" s="1">
        <v>44584</v>
      </c>
      <c r="B398" s="1">
        <v>44587</v>
      </c>
      <c r="C398" t="s">
        <v>171</v>
      </c>
      <c r="D398" t="s">
        <v>6</v>
      </c>
      <c r="E398">
        <v>103</v>
      </c>
      <c r="G398" t="s">
        <v>157</v>
      </c>
    </row>
    <row r="399" spans="1:7" x14ac:dyDescent="0.25">
      <c r="D399" t="s">
        <v>10</v>
      </c>
      <c r="E399" s="2">
        <v>52075</v>
      </c>
      <c r="F399" s="2">
        <v>0</v>
      </c>
    </row>
    <row r="400" spans="1:7" x14ac:dyDescent="0.25">
      <c r="D400" t="s">
        <v>11</v>
      </c>
      <c r="E400" s="2">
        <v>48743.05</v>
      </c>
      <c r="F400" s="2">
        <v>0</v>
      </c>
    </row>
    <row r="401" spans="1:7" x14ac:dyDescent="0.25">
      <c r="D401" t="s">
        <v>12</v>
      </c>
      <c r="E401" s="2">
        <v>3331.95</v>
      </c>
      <c r="F401" s="2">
        <v>0</v>
      </c>
    </row>
    <row r="402" spans="1:7" x14ac:dyDescent="0.25">
      <c r="A402" s="1">
        <v>44509</v>
      </c>
      <c r="B402" s="1">
        <v>44511</v>
      </c>
      <c r="C402" t="s">
        <v>172</v>
      </c>
      <c r="D402" t="s">
        <v>6</v>
      </c>
      <c r="E402">
        <v>118</v>
      </c>
      <c r="G402" t="s">
        <v>18</v>
      </c>
    </row>
    <row r="403" spans="1:7" x14ac:dyDescent="0.25">
      <c r="D403" t="s">
        <v>10</v>
      </c>
      <c r="E403" s="2">
        <v>66000</v>
      </c>
      <c r="F403" s="2">
        <v>0</v>
      </c>
    </row>
    <row r="404" spans="1:7" x14ac:dyDescent="0.25">
      <c r="D404" t="s">
        <v>11</v>
      </c>
      <c r="E404" s="2">
        <v>66000</v>
      </c>
      <c r="F404" s="2">
        <v>0</v>
      </c>
    </row>
    <row r="405" spans="1:7" x14ac:dyDescent="0.25">
      <c r="D405" t="s">
        <v>12</v>
      </c>
      <c r="E405" s="2">
        <v>0</v>
      </c>
      <c r="F405" s="2">
        <v>0</v>
      </c>
    </row>
    <row r="406" spans="1:7" x14ac:dyDescent="0.25">
      <c r="A406" s="1">
        <v>44627</v>
      </c>
      <c r="B406" s="1">
        <v>44630</v>
      </c>
      <c r="C406" t="s">
        <v>61</v>
      </c>
      <c r="D406" t="s">
        <v>6</v>
      </c>
      <c r="E406">
        <v>410</v>
      </c>
      <c r="G406" t="s">
        <v>62</v>
      </c>
    </row>
    <row r="407" spans="1:7" x14ac:dyDescent="0.25">
      <c r="D407" t="s">
        <v>10</v>
      </c>
      <c r="E407" s="2">
        <v>140145.18</v>
      </c>
      <c r="F407" s="2">
        <v>0</v>
      </c>
      <c r="G407" t="s">
        <v>63</v>
      </c>
    </row>
    <row r="408" spans="1:7" x14ac:dyDescent="0.25">
      <c r="D408" t="s">
        <v>11</v>
      </c>
      <c r="E408" s="2">
        <v>46594</v>
      </c>
      <c r="F408" s="2">
        <v>0</v>
      </c>
    </row>
    <row r="409" spans="1:7" x14ac:dyDescent="0.25">
      <c r="D409" t="s">
        <v>12</v>
      </c>
      <c r="E409" s="2">
        <v>93551.18</v>
      </c>
      <c r="F409" s="2">
        <v>0</v>
      </c>
    </row>
    <row r="410" spans="1:7" x14ac:dyDescent="0.25">
      <c r="A410" s="1">
        <v>44517</v>
      </c>
      <c r="B410" s="1">
        <v>44519</v>
      </c>
      <c r="C410" t="s">
        <v>173</v>
      </c>
      <c r="D410" t="s">
        <v>6</v>
      </c>
      <c r="E410">
        <v>120</v>
      </c>
      <c r="G410" t="s">
        <v>18</v>
      </c>
    </row>
    <row r="411" spans="1:7" x14ac:dyDescent="0.25">
      <c r="D411" t="s">
        <v>10</v>
      </c>
      <c r="E411" s="2">
        <v>60000</v>
      </c>
      <c r="F411" s="2">
        <v>0</v>
      </c>
    </row>
    <row r="412" spans="1:7" x14ac:dyDescent="0.25">
      <c r="D412" t="s">
        <v>11</v>
      </c>
      <c r="E412" s="2">
        <v>60000</v>
      </c>
      <c r="F412" s="2">
        <v>0</v>
      </c>
    </row>
    <row r="413" spans="1:7" x14ac:dyDescent="0.25">
      <c r="D413" t="s">
        <v>12</v>
      </c>
      <c r="E413" s="2">
        <v>0</v>
      </c>
      <c r="F413" s="2">
        <v>0</v>
      </c>
    </row>
    <row r="414" spans="1:7" x14ac:dyDescent="0.25">
      <c r="A414" s="1">
        <v>44438</v>
      </c>
      <c r="B414" s="1">
        <v>44441</v>
      </c>
      <c r="C414" t="s">
        <v>174</v>
      </c>
      <c r="D414" t="s">
        <v>6</v>
      </c>
      <c r="E414">
        <v>120</v>
      </c>
      <c r="F414">
        <v>70</v>
      </c>
      <c r="G414" t="s">
        <v>18</v>
      </c>
    </row>
    <row r="415" spans="1:7" x14ac:dyDescent="0.25">
      <c r="D415" t="s">
        <v>10</v>
      </c>
      <c r="E415" s="2">
        <v>18564</v>
      </c>
      <c r="F415" s="2">
        <v>10028.65</v>
      </c>
      <c r="G415" t="s">
        <v>175</v>
      </c>
    </row>
    <row r="416" spans="1:7" x14ac:dyDescent="0.25">
      <c r="D416" t="s">
        <v>11</v>
      </c>
      <c r="E416" s="2">
        <v>7284.11</v>
      </c>
      <c r="F416" s="2">
        <v>5844.06</v>
      </c>
    </row>
    <row r="417" spans="1:7" x14ac:dyDescent="0.25">
      <c r="D417" t="s">
        <v>12</v>
      </c>
      <c r="E417" s="2">
        <v>11279.89</v>
      </c>
      <c r="F417" s="2">
        <v>4184.59</v>
      </c>
    </row>
    <row r="418" spans="1:7" x14ac:dyDescent="0.25">
      <c r="A418" s="1">
        <v>44740</v>
      </c>
      <c r="B418" s="1">
        <v>44743</v>
      </c>
      <c r="C418" t="s">
        <v>176</v>
      </c>
      <c r="D418" t="s">
        <v>6</v>
      </c>
      <c r="E418">
        <v>80</v>
      </c>
      <c r="G418" t="s">
        <v>175</v>
      </c>
    </row>
    <row r="419" spans="1:7" x14ac:dyDescent="0.25">
      <c r="D419" t="s">
        <v>10</v>
      </c>
      <c r="E419" s="2">
        <v>30754.720000000001</v>
      </c>
      <c r="F419" s="2">
        <v>0</v>
      </c>
      <c r="G419" t="s">
        <v>18</v>
      </c>
    </row>
    <row r="420" spans="1:7" x14ac:dyDescent="0.25">
      <c r="D420" t="s">
        <v>11</v>
      </c>
      <c r="E420" s="2">
        <v>26731.24</v>
      </c>
      <c r="F420" s="2">
        <v>0</v>
      </c>
    </row>
    <row r="421" spans="1:7" x14ac:dyDescent="0.25">
      <c r="D421" t="s">
        <v>12</v>
      </c>
      <c r="E421" s="2">
        <v>4023.48</v>
      </c>
      <c r="F421" s="2">
        <v>0</v>
      </c>
    </row>
    <row r="422" spans="1:7" x14ac:dyDescent="0.25">
      <c r="A422" s="1">
        <v>44598</v>
      </c>
      <c r="B422" s="1">
        <v>44600</v>
      </c>
      <c r="C422" t="s">
        <v>177</v>
      </c>
      <c r="D422" t="s">
        <v>6</v>
      </c>
      <c r="E422">
        <v>40</v>
      </c>
      <c r="G422" t="s">
        <v>18</v>
      </c>
    </row>
    <row r="423" spans="1:7" x14ac:dyDescent="0.25">
      <c r="D423" t="s">
        <v>10</v>
      </c>
      <c r="E423" s="2">
        <v>18620</v>
      </c>
      <c r="F423" s="2">
        <v>0</v>
      </c>
    </row>
    <row r="424" spans="1:7" x14ac:dyDescent="0.25">
      <c r="D424" t="s">
        <v>11</v>
      </c>
      <c r="E424" s="2">
        <v>17130</v>
      </c>
      <c r="F424" s="2">
        <v>0</v>
      </c>
    </row>
    <row r="425" spans="1:7" x14ac:dyDescent="0.25">
      <c r="D425" t="s">
        <v>12</v>
      </c>
      <c r="E425" s="2">
        <v>1490</v>
      </c>
      <c r="F425" s="2">
        <v>0</v>
      </c>
    </row>
    <row r="426" spans="1:7" x14ac:dyDescent="0.25">
      <c r="A426" s="1">
        <v>44487</v>
      </c>
      <c r="B426" s="1">
        <v>44491</v>
      </c>
      <c r="C426" t="s">
        <v>178</v>
      </c>
      <c r="D426" t="s">
        <v>6</v>
      </c>
      <c r="E426">
        <v>250</v>
      </c>
      <c r="F426">
        <v>317</v>
      </c>
      <c r="G426" t="s">
        <v>157</v>
      </c>
    </row>
    <row r="427" spans="1:7" x14ac:dyDescent="0.25">
      <c r="D427" t="s">
        <v>10</v>
      </c>
      <c r="E427" s="2">
        <v>93650</v>
      </c>
      <c r="F427" s="2">
        <v>79552.73</v>
      </c>
    </row>
    <row r="428" spans="1:7" x14ac:dyDescent="0.25">
      <c r="D428" t="s">
        <v>11</v>
      </c>
      <c r="E428" s="2">
        <v>93341.54</v>
      </c>
      <c r="F428" s="2">
        <v>91148.35</v>
      </c>
    </row>
    <row r="429" spans="1:7" x14ac:dyDescent="0.25">
      <c r="D429" t="s">
        <v>12</v>
      </c>
      <c r="E429" s="2">
        <v>308.45999999999998</v>
      </c>
      <c r="F429" s="2">
        <v>-11595.62</v>
      </c>
    </row>
    <row r="430" spans="1:7" x14ac:dyDescent="0.25">
      <c r="A430" s="1">
        <v>44739</v>
      </c>
      <c r="B430" s="1">
        <v>44742</v>
      </c>
      <c r="C430" t="s">
        <v>179</v>
      </c>
      <c r="D430" t="s">
        <v>6</v>
      </c>
      <c r="E430">
        <v>178</v>
      </c>
      <c r="G430" t="s">
        <v>157</v>
      </c>
    </row>
    <row r="431" spans="1:7" x14ac:dyDescent="0.25">
      <c r="D431" t="s">
        <v>10</v>
      </c>
      <c r="E431" s="2">
        <v>69122.929999999993</v>
      </c>
      <c r="F431" s="2">
        <v>0</v>
      </c>
    </row>
    <row r="432" spans="1:7" x14ac:dyDescent="0.25">
      <c r="D432" t="s">
        <v>11</v>
      </c>
      <c r="E432" s="2">
        <v>68882.5</v>
      </c>
      <c r="F432" s="2">
        <v>0</v>
      </c>
    </row>
    <row r="433" spans="1:7" x14ac:dyDescent="0.25">
      <c r="D433" t="s">
        <v>12</v>
      </c>
      <c r="E433" s="2">
        <v>240.43</v>
      </c>
      <c r="F433" s="2">
        <v>0</v>
      </c>
    </row>
    <row r="434" spans="1:7" x14ac:dyDescent="0.25">
      <c r="A434" s="1">
        <v>44487</v>
      </c>
      <c r="B434" s="1">
        <v>44491</v>
      </c>
      <c r="C434" t="s">
        <v>180</v>
      </c>
      <c r="D434" t="s">
        <v>6</v>
      </c>
      <c r="E434">
        <v>165</v>
      </c>
      <c r="G434" t="s">
        <v>18</v>
      </c>
    </row>
    <row r="435" spans="1:7" x14ac:dyDescent="0.25">
      <c r="D435" t="s">
        <v>10</v>
      </c>
      <c r="E435" s="2">
        <v>10095</v>
      </c>
      <c r="F435" s="2">
        <v>0</v>
      </c>
    </row>
    <row r="436" spans="1:7" x14ac:dyDescent="0.25">
      <c r="D436" t="s">
        <v>11</v>
      </c>
      <c r="E436" s="2">
        <v>9104</v>
      </c>
      <c r="F436" s="2">
        <v>0</v>
      </c>
    </row>
    <row r="437" spans="1:7" x14ac:dyDescent="0.25">
      <c r="D437" t="s">
        <v>12</v>
      </c>
      <c r="E437" s="2">
        <v>991</v>
      </c>
      <c r="F437" s="2">
        <v>0</v>
      </c>
    </row>
    <row r="438" spans="1:7" x14ac:dyDescent="0.25">
      <c r="A438" s="1">
        <v>44656</v>
      </c>
      <c r="B438" s="1">
        <v>44659</v>
      </c>
      <c r="C438" t="s">
        <v>181</v>
      </c>
      <c r="D438" t="s">
        <v>6</v>
      </c>
      <c r="E438">
        <v>100</v>
      </c>
      <c r="G438" t="s">
        <v>18</v>
      </c>
    </row>
    <row r="439" spans="1:7" x14ac:dyDescent="0.25">
      <c r="D439" t="s">
        <v>10</v>
      </c>
      <c r="E439" s="2">
        <v>30000</v>
      </c>
      <c r="F439" s="2">
        <v>0</v>
      </c>
    </row>
    <row r="440" spans="1:7" x14ac:dyDescent="0.25">
      <c r="D440" t="s">
        <v>11</v>
      </c>
      <c r="E440" s="2">
        <v>29000</v>
      </c>
      <c r="F440" s="2">
        <v>0</v>
      </c>
    </row>
    <row r="441" spans="1:7" x14ac:dyDescent="0.25">
      <c r="D441" t="s">
        <v>12</v>
      </c>
      <c r="E441" s="2">
        <v>1000</v>
      </c>
      <c r="F441" s="2">
        <v>0</v>
      </c>
    </row>
    <row r="442" spans="1:7" x14ac:dyDescent="0.25">
      <c r="A442" s="1">
        <v>44734</v>
      </c>
      <c r="B442" s="1">
        <v>44736</v>
      </c>
      <c r="C442" t="s">
        <v>182</v>
      </c>
      <c r="D442" t="s">
        <v>6</v>
      </c>
      <c r="E442">
        <v>185</v>
      </c>
      <c r="G442" t="s">
        <v>155</v>
      </c>
    </row>
    <row r="443" spans="1:7" x14ac:dyDescent="0.25">
      <c r="D443" t="s">
        <v>10</v>
      </c>
      <c r="E443" s="2">
        <v>63729.63</v>
      </c>
      <c r="F443" s="2">
        <v>0</v>
      </c>
      <c r="G443" t="s">
        <v>19</v>
      </c>
    </row>
    <row r="444" spans="1:7" x14ac:dyDescent="0.25">
      <c r="D444" t="s">
        <v>11</v>
      </c>
      <c r="E444" s="2">
        <v>63814.8</v>
      </c>
      <c r="F444" s="2">
        <v>0</v>
      </c>
      <c r="G444" t="s">
        <v>157</v>
      </c>
    </row>
    <row r="445" spans="1:7" x14ac:dyDescent="0.25">
      <c r="D445" t="s">
        <v>12</v>
      </c>
      <c r="E445" s="2">
        <v>-85.17</v>
      </c>
      <c r="F445" s="2">
        <v>0</v>
      </c>
    </row>
    <row r="446" spans="1:7" x14ac:dyDescent="0.25">
      <c r="A446" s="1">
        <v>44438</v>
      </c>
      <c r="B446" s="1">
        <v>44442</v>
      </c>
      <c r="C446" t="s">
        <v>183</v>
      </c>
      <c r="D446" t="s">
        <v>6</v>
      </c>
      <c r="E446">
        <v>400</v>
      </c>
      <c r="G446" t="s">
        <v>155</v>
      </c>
    </row>
    <row r="447" spans="1:7" x14ac:dyDescent="0.25">
      <c r="D447" t="s">
        <v>10</v>
      </c>
      <c r="E447" s="2">
        <v>180000</v>
      </c>
      <c r="F447" s="2">
        <v>0</v>
      </c>
      <c r="G447" t="s">
        <v>19</v>
      </c>
    </row>
    <row r="448" spans="1:7" x14ac:dyDescent="0.25">
      <c r="D448" t="s">
        <v>11</v>
      </c>
      <c r="E448" s="2">
        <v>160000</v>
      </c>
      <c r="F448" s="2">
        <v>0</v>
      </c>
      <c r="G448" t="s">
        <v>18</v>
      </c>
    </row>
    <row r="449" spans="1:7" x14ac:dyDescent="0.25">
      <c r="D449" t="s">
        <v>12</v>
      </c>
      <c r="E449" s="2">
        <v>20000</v>
      </c>
      <c r="F449" s="2">
        <v>0</v>
      </c>
    </row>
    <row r="450" spans="1:7" x14ac:dyDescent="0.25">
      <c r="A450" s="1">
        <v>44514</v>
      </c>
      <c r="B450" s="1">
        <v>44517</v>
      </c>
      <c r="C450" t="s">
        <v>184</v>
      </c>
      <c r="D450" t="s">
        <v>6</v>
      </c>
      <c r="E450">
        <v>97</v>
      </c>
      <c r="F450">
        <v>96</v>
      </c>
      <c r="G450" t="s">
        <v>157</v>
      </c>
    </row>
    <row r="451" spans="1:7" x14ac:dyDescent="0.25">
      <c r="D451" t="s">
        <v>10</v>
      </c>
      <c r="E451" s="2">
        <v>42601</v>
      </c>
      <c r="F451" s="2">
        <v>34288.76</v>
      </c>
    </row>
    <row r="452" spans="1:7" x14ac:dyDescent="0.25">
      <c r="D452" t="s">
        <v>11</v>
      </c>
      <c r="E452" s="2">
        <v>40792.04</v>
      </c>
      <c r="F452" s="2">
        <v>26677.58</v>
      </c>
    </row>
    <row r="453" spans="1:7" x14ac:dyDescent="0.25">
      <c r="D453" t="s">
        <v>12</v>
      </c>
      <c r="E453" s="2">
        <v>1808.96</v>
      </c>
      <c r="F453" s="2">
        <v>7611.18</v>
      </c>
    </row>
    <row r="454" spans="1:7" x14ac:dyDescent="0.25">
      <c r="A454" s="1">
        <v>44642</v>
      </c>
      <c r="B454" s="1">
        <v>44645</v>
      </c>
      <c r="C454" t="s">
        <v>70</v>
      </c>
      <c r="D454" t="s">
        <v>6</v>
      </c>
      <c r="E454">
        <v>250</v>
      </c>
      <c r="G454" t="s">
        <v>63</v>
      </c>
    </row>
    <row r="455" spans="1:7" x14ac:dyDescent="0.25">
      <c r="D455" t="s">
        <v>10</v>
      </c>
      <c r="E455" s="2">
        <v>59191.5</v>
      </c>
      <c r="F455" s="2">
        <v>0</v>
      </c>
      <c r="G455" t="s">
        <v>56</v>
      </c>
    </row>
    <row r="456" spans="1:7" x14ac:dyDescent="0.25">
      <c r="D456" t="s">
        <v>11</v>
      </c>
      <c r="E456" s="2">
        <v>44479.55</v>
      </c>
      <c r="F456" s="2">
        <v>0</v>
      </c>
    </row>
    <row r="457" spans="1:7" x14ac:dyDescent="0.25">
      <c r="D457" t="s">
        <v>12</v>
      </c>
      <c r="E457" s="2">
        <v>14711.95</v>
      </c>
      <c r="F457" s="2">
        <v>0</v>
      </c>
    </row>
    <row r="458" spans="1:7" x14ac:dyDescent="0.25">
      <c r="A458" s="1">
        <v>44519</v>
      </c>
      <c r="B458" s="1">
        <v>44521</v>
      </c>
      <c r="C458" t="s">
        <v>185</v>
      </c>
      <c r="D458" t="s">
        <v>6</v>
      </c>
      <c r="E458">
        <v>300</v>
      </c>
      <c r="G458" t="s">
        <v>18</v>
      </c>
    </row>
    <row r="459" spans="1:7" x14ac:dyDescent="0.25">
      <c r="D459" t="s">
        <v>10</v>
      </c>
      <c r="E459" s="2">
        <v>20000</v>
      </c>
      <c r="F459" s="2">
        <v>0</v>
      </c>
    </row>
    <row r="460" spans="1:7" x14ac:dyDescent="0.25">
      <c r="D460" t="s">
        <v>11</v>
      </c>
      <c r="E460" s="2">
        <v>20000</v>
      </c>
      <c r="F460" s="2">
        <v>0</v>
      </c>
    </row>
    <row r="461" spans="1:7" x14ac:dyDescent="0.25">
      <c r="D461" t="s">
        <v>12</v>
      </c>
      <c r="E461" s="2">
        <v>0</v>
      </c>
      <c r="F461" s="2">
        <v>0</v>
      </c>
    </row>
    <row r="462" spans="1:7" x14ac:dyDescent="0.25">
      <c r="A462" s="1">
        <v>44508</v>
      </c>
      <c r="B462" s="1">
        <v>44512</v>
      </c>
      <c r="C462" t="s">
        <v>186</v>
      </c>
      <c r="D462" t="s">
        <v>6</v>
      </c>
      <c r="E462">
        <v>150</v>
      </c>
      <c r="G462" t="s">
        <v>18</v>
      </c>
    </row>
    <row r="463" spans="1:7" x14ac:dyDescent="0.25">
      <c r="D463" t="s">
        <v>10</v>
      </c>
      <c r="E463" s="2">
        <v>3000</v>
      </c>
      <c r="F463" s="2">
        <v>0</v>
      </c>
    </row>
    <row r="464" spans="1:7" x14ac:dyDescent="0.25">
      <c r="D464" t="s">
        <v>11</v>
      </c>
      <c r="E464" s="2">
        <v>3000</v>
      </c>
      <c r="F464" s="2">
        <v>0</v>
      </c>
    </row>
    <row r="465" spans="1:7" x14ac:dyDescent="0.25">
      <c r="D465" t="s">
        <v>12</v>
      </c>
      <c r="E465" s="2">
        <v>0</v>
      </c>
      <c r="F465" s="2">
        <v>0</v>
      </c>
    </row>
    <row r="466" spans="1:7" x14ac:dyDescent="0.25">
      <c r="A466" s="1">
        <v>44639</v>
      </c>
      <c r="B466" s="1">
        <v>44643</v>
      </c>
      <c r="C466" t="s">
        <v>187</v>
      </c>
      <c r="D466" t="s">
        <v>6</v>
      </c>
      <c r="E466">
        <v>350</v>
      </c>
      <c r="G466" t="s">
        <v>19</v>
      </c>
    </row>
    <row r="467" spans="1:7" x14ac:dyDescent="0.25">
      <c r="D467" t="s">
        <v>10</v>
      </c>
      <c r="E467" s="2">
        <v>200000</v>
      </c>
      <c r="F467" s="2">
        <v>0</v>
      </c>
      <c r="G467" t="s">
        <v>18</v>
      </c>
    </row>
    <row r="468" spans="1:7" x14ac:dyDescent="0.25">
      <c r="D468" t="s">
        <v>11</v>
      </c>
      <c r="E468" s="2">
        <v>190000</v>
      </c>
      <c r="F468" s="2">
        <v>0</v>
      </c>
    </row>
    <row r="469" spans="1:7" x14ac:dyDescent="0.25">
      <c r="D469" t="s">
        <v>12</v>
      </c>
      <c r="E469" s="2">
        <v>10000</v>
      </c>
      <c r="F469" s="2">
        <v>0</v>
      </c>
    </row>
    <row r="470" spans="1:7" x14ac:dyDescent="0.25">
      <c r="A470" s="1">
        <v>44535</v>
      </c>
      <c r="B470" s="1">
        <v>44538</v>
      </c>
      <c r="C470" t="s">
        <v>188</v>
      </c>
      <c r="D470" t="s">
        <v>6</v>
      </c>
      <c r="E470">
        <v>60</v>
      </c>
      <c r="G470" t="s">
        <v>18</v>
      </c>
    </row>
    <row r="471" spans="1:7" x14ac:dyDescent="0.25">
      <c r="D471" t="s">
        <v>10</v>
      </c>
      <c r="E471" s="2">
        <v>38600</v>
      </c>
      <c r="F471" s="2">
        <v>0</v>
      </c>
    </row>
    <row r="472" spans="1:7" x14ac:dyDescent="0.25">
      <c r="D472" t="s">
        <v>11</v>
      </c>
      <c r="E472" s="2">
        <v>38600</v>
      </c>
      <c r="F472" s="2">
        <v>0</v>
      </c>
    </row>
    <row r="473" spans="1:7" x14ac:dyDescent="0.25">
      <c r="D473" t="s">
        <v>12</v>
      </c>
      <c r="E473" s="2">
        <v>0</v>
      </c>
      <c r="F473" s="2">
        <v>0</v>
      </c>
    </row>
    <row r="474" spans="1:7" x14ac:dyDescent="0.25">
      <c r="A474" s="1">
        <v>44466</v>
      </c>
      <c r="B474" s="1">
        <v>44470</v>
      </c>
      <c r="C474" t="s">
        <v>189</v>
      </c>
      <c r="D474" t="s">
        <v>6</v>
      </c>
      <c r="E474">
        <v>301</v>
      </c>
      <c r="F474">
        <v>174</v>
      </c>
      <c r="G474" t="s">
        <v>157</v>
      </c>
    </row>
    <row r="475" spans="1:7" x14ac:dyDescent="0.25">
      <c r="D475" t="s">
        <v>10</v>
      </c>
      <c r="E475" s="2">
        <v>64864.04</v>
      </c>
      <c r="F475" s="2">
        <v>48681.89</v>
      </c>
    </row>
    <row r="476" spans="1:7" x14ac:dyDescent="0.25">
      <c r="D476" t="s">
        <v>11</v>
      </c>
      <c r="E476" s="2">
        <v>50266.239999999998</v>
      </c>
      <c r="F476" s="2">
        <v>34151.870000000003</v>
      </c>
    </row>
    <row r="477" spans="1:7" x14ac:dyDescent="0.25">
      <c r="D477" t="s">
        <v>12</v>
      </c>
      <c r="E477" s="2">
        <v>14597.8</v>
      </c>
      <c r="F477" s="2">
        <v>14530.02</v>
      </c>
    </row>
    <row r="478" spans="1:7" x14ac:dyDescent="0.25">
      <c r="A478" s="1">
        <v>44444</v>
      </c>
      <c r="B478" s="1">
        <v>44447</v>
      </c>
      <c r="C478" t="s">
        <v>190</v>
      </c>
      <c r="D478" t="s">
        <v>6</v>
      </c>
      <c r="E478">
        <v>500</v>
      </c>
      <c r="F478">
        <v>452</v>
      </c>
      <c r="G478" t="s">
        <v>18</v>
      </c>
    </row>
    <row r="479" spans="1:7" x14ac:dyDescent="0.25">
      <c r="D479" t="s">
        <v>10</v>
      </c>
      <c r="E479" s="2">
        <v>250000</v>
      </c>
      <c r="F479" s="2">
        <v>56971</v>
      </c>
    </row>
    <row r="480" spans="1:7" x14ac:dyDescent="0.25">
      <c r="D480" t="s">
        <v>11</v>
      </c>
      <c r="E480" s="2">
        <v>235000</v>
      </c>
      <c r="F480" s="2">
        <v>67435</v>
      </c>
    </row>
    <row r="481" spans="1:7" x14ac:dyDescent="0.25">
      <c r="D481" t="s">
        <v>12</v>
      </c>
      <c r="E481" s="2">
        <v>15000</v>
      </c>
      <c r="F481" s="2">
        <v>-10464</v>
      </c>
    </row>
    <row r="482" spans="1:7" x14ac:dyDescent="0.25">
      <c r="A482" s="1">
        <v>44530</v>
      </c>
      <c r="B482" s="1">
        <v>44532</v>
      </c>
      <c r="C482" t="s">
        <v>191</v>
      </c>
      <c r="D482" t="s">
        <v>6</v>
      </c>
      <c r="E482">
        <v>190</v>
      </c>
      <c r="G482" t="s">
        <v>18</v>
      </c>
    </row>
    <row r="483" spans="1:7" x14ac:dyDescent="0.25">
      <c r="D483" t="s">
        <v>10</v>
      </c>
      <c r="E483" s="2">
        <v>30000</v>
      </c>
      <c r="F483" s="2">
        <v>0</v>
      </c>
    </row>
    <row r="484" spans="1:7" x14ac:dyDescent="0.25">
      <c r="D484" t="s">
        <v>11</v>
      </c>
      <c r="E484" s="2">
        <v>24000</v>
      </c>
      <c r="F484" s="2">
        <v>0</v>
      </c>
    </row>
    <row r="485" spans="1:7" x14ac:dyDescent="0.25">
      <c r="D485" t="s">
        <v>12</v>
      </c>
      <c r="E485" s="2">
        <v>6000</v>
      </c>
      <c r="F485" s="2">
        <v>0</v>
      </c>
    </row>
    <row r="486" spans="1:7" x14ac:dyDescent="0.25">
      <c r="A486" s="1">
        <v>44466</v>
      </c>
      <c r="B486" s="1">
        <v>44470</v>
      </c>
      <c r="C486" t="s">
        <v>192</v>
      </c>
      <c r="D486" t="s">
        <v>6</v>
      </c>
      <c r="E486">
        <v>967</v>
      </c>
      <c r="F486">
        <v>1122</v>
      </c>
      <c r="G486" t="s">
        <v>157</v>
      </c>
    </row>
    <row r="487" spans="1:7" x14ac:dyDescent="0.25">
      <c r="D487" t="s">
        <v>10</v>
      </c>
      <c r="E487" s="2">
        <v>542811</v>
      </c>
      <c r="F487" s="2">
        <v>700470.2</v>
      </c>
      <c r="G487" t="s">
        <v>193</v>
      </c>
    </row>
    <row r="488" spans="1:7" x14ac:dyDescent="0.25">
      <c r="D488" t="s">
        <v>11</v>
      </c>
      <c r="E488" s="2">
        <v>505706.98</v>
      </c>
      <c r="F488" s="2">
        <v>569576.67000000004</v>
      </c>
      <c r="G488" t="s">
        <v>19</v>
      </c>
    </row>
    <row r="489" spans="1:7" x14ac:dyDescent="0.25">
      <c r="D489" t="s">
        <v>12</v>
      </c>
      <c r="E489" s="2">
        <v>37104.019999999997</v>
      </c>
      <c r="F489" s="2">
        <v>130893.53</v>
      </c>
      <c r="G489" t="s">
        <v>46</v>
      </c>
    </row>
    <row r="490" spans="1:7" x14ac:dyDescent="0.25">
      <c r="A490" s="1">
        <v>44497</v>
      </c>
      <c r="B490" s="1">
        <v>44498</v>
      </c>
      <c r="C490" t="s">
        <v>194</v>
      </c>
      <c r="D490" t="s">
        <v>6</v>
      </c>
      <c r="E490">
        <v>300</v>
      </c>
      <c r="G490" t="s">
        <v>195</v>
      </c>
    </row>
    <row r="491" spans="1:7" x14ac:dyDescent="0.25">
      <c r="D491" t="s">
        <v>10</v>
      </c>
      <c r="E491" s="2">
        <v>5000</v>
      </c>
      <c r="F491" s="2">
        <v>8000</v>
      </c>
      <c r="G491" t="s">
        <v>18</v>
      </c>
    </row>
    <row r="492" spans="1:7" x14ac:dyDescent="0.25">
      <c r="D492" t="s">
        <v>11</v>
      </c>
      <c r="E492" s="2">
        <v>4302.1499999999996</v>
      </c>
      <c r="F492" s="2">
        <v>1774.75</v>
      </c>
    </row>
    <row r="493" spans="1:7" x14ac:dyDescent="0.25">
      <c r="D493" t="s">
        <v>12</v>
      </c>
      <c r="E493" s="2">
        <v>697.85</v>
      </c>
      <c r="F493" s="2">
        <v>6225.25</v>
      </c>
    </row>
    <row r="494" spans="1:7" x14ac:dyDescent="0.25">
      <c r="A494" s="1">
        <v>44509</v>
      </c>
      <c r="B494" s="1">
        <v>44510</v>
      </c>
      <c r="C494" t="s">
        <v>196</v>
      </c>
      <c r="D494" t="s">
        <v>6</v>
      </c>
      <c r="E494">
        <v>40</v>
      </c>
      <c r="F494">
        <v>251</v>
      </c>
      <c r="G494" t="s">
        <v>63</v>
      </c>
    </row>
    <row r="495" spans="1:7" x14ac:dyDescent="0.25">
      <c r="D495" t="s">
        <v>10</v>
      </c>
      <c r="E495" s="2">
        <v>3475</v>
      </c>
      <c r="F495" s="2">
        <v>3200</v>
      </c>
      <c r="G495" t="s">
        <v>55</v>
      </c>
    </row>
    <row r="496" spans="1:7" x14ac:dyDescent="0.25">
      <c r="D496" t="s">
        <v>11</v>
      </c>
      <c r="E496" s="2">
        <v>2519.71</v>
      </c>
      <c r="F496" s="2">
        <v>2657.72</v>
      </c>
    </row>
    <row r="497" spans="1:7" x14ac:dyDescent="0.25">
      <c r="D497" t="s">
        <v>12</v>
      </c>
      <c r="E497" s="2">
        <v>955.29</v>
      </c>
      <c r="F497" s="2">
        <v>542.28</v>
      </c>
    </row>
    <row r="498" spans="1:7" x14ac:dyDescent="0.25">
      <c r="A498" s="1">
        <v>44605</v>
      </c>
      <c r="B498" s="1">
        <v>44608</v>
      </c>
      <c r="C498" t="s">
        <v>197</v>
      </c>
      <c r="D498" t="s">
        <v>6</v>
      </c>
      <c r="E498">
        <v>170</v>
      </c>
      <c r="F498">
        <v>232</v>
      </c>
      <c r="G498" t="s">
        <v>157</v>
      </c>
    </row>
    <row r="499" spans="1:7" x14ac:dyDescent="0.25">
      <c r="D499" t="s">
        <v>10</v>
      </c>
      <c r="E499" s="2">
        <v>20700</v>
      </c>
      <c r="F499" s="2">
        <v>0</v>
      </c>
    </row>
    <row r="500" spans="1:7" x14ac:dyDescent="0.25">
      <c r="D500" t="s">
        <v>11</v>
      </c>
      <c r="E500" s="2">
        <v>16440.400000000001</v>
      </c>
      <c r="F500" s="2">
        <v>0</v>
      </c>
    </row>
    <row r="501" spans="1:7" x14ac:dyDescent="0.25">
      <c r="D501" t="s">
        <v>12</v>
      </c>
      <c r="E501" s="2">
        <v>4259.6000000000004</v>
      </c>
      <c r="F501" s="2">
        <v>0</v>
      </c>
    </row>
    <row r="502" spans="1:7" x14ac:dyDescent="0.25">
      <c r="A502" s="1">
        <v>44479</v>
      </c>
      <c r="B502" s="1">
        <v>44483</v>
      </c>
      <c r="C502" t="s">
        <v>198</v>
      </c>
      <c r="D502" t="s">
        <v>6</v>
      </c>
      <c r="E502">
        <v>595</v>
      </c>
      <c r="F502">
        <v>567</v>
      </c>
      <c r="G502" t="s">
        <v>199</v>
      </c>
    </row>
    <row r="503" spans="1:7" x14ac:dyDescent="0.25">
      <c r="D503" t="s">
        <v>10</v>
      </c>
      <c r="E503" s="2">
        <v>126375</v>
      </c>
      <c r="F503" s="2">
        <v>142500</v>
      </c>
      <c r="G503" t="s">
        <v>200</v>
      </c>
    </row>
    <row r="504" spans="1:7" x14ac:dyDescent="0.25">
      <c r="D504" t="s">
        <v>11</v>
      </c>
      <c r="E504" s="2">
        <v>119333.61</v>
      </c>
      <c r="F504" s="2">
        <v>81415.72</v>
      </c>
    </row>
    <row r="505" spans="1:7" x14ac:dyDescent="0.25">
      <c r="D505" t="s">
        <v>12</v>
      </c>
      <c r="E505" s="2">
        <v>7041.39</v>
      </c>
      <c r="F505" s="2">
        <v>61084.28</v>
      </c>
    </row>
    <row r="506" spans="1:7" x14ac:dyDescent="0.25">
      <c r="A506" s="1">
        <v>44460</v>
      </c>
      <c r="B506" s="1">
        <v>44465</v>
      </c>
      <c r="C506" t="s">
        <v>201</v>
      </c>
      <c r="D506" t="s">
        <v>6</v>
      </c>
      <c r="E506">
        <v>863</v>
      </c>
      <c r="F506">
        <v>793</v>
      </c>
      <c r="G506" t="s">
        <v>202</v>
      </c>
    </row>
    <row r="507" spans="1:7" x14ac:dyDescent="0.25">
      <c r="D507" t="s">
        <v>10</v>
      </c>
      <c r="E507" s="2">
        <v>68400</v>
      </c>
      <c r="F507" s="2">
        <v>67488.63</v>
      </c>
      <c r="G507" t="s">
        <v>63</v>
      </c>
    </row>
    <row r="508" spans="1:7" x14ac:dyDescent="0.25">
      <c r="D508" t="s">
        <v>11</v>
      </c>
      <c r="E508" s="2">
        <v>66932.479999999996</v>
      </c>
      <c r="F508" s="2">
        <v>43469.599999999999</v>
      </c>
      <c r="G508" t="s">
        <v>203</v>
      </c>
    </row>
    <row r="509" spans="1:7" x14ac:dyDescent="0.25">
      <c r="D509" t="s">
        <v>12</v>
      </c>
      <c r="E509" s="2">
        <v>1467.52</v>
      </c>
      <c r="F509" s="2">
        <v>24019.03</v>
      </c>
    </row>
    <row r="510" spans="1:7" x14ac:dyDescent="0.25">
      <c r="A510" s="1">
        <v>44538</v>
      </c>
      <c r="B510" s="1">
        <v>44540</v>
      </c>
      <c r="C510" t="s">
        <v>204</v>
      </c>
      <c r="D510" t="s">
        <v>6</v>
      </c>
      <c r="E510">
        <v>269</v>
      </c>
      <c r="F510">
        <v>219</v>
      </c>
      <c r="G510" t="s">
        <v>63</v>
      </c>
    </row>
    <row r="511" spans="1:7" x14ac:dyDescent="0.25">
      <c r="D511" t="s">
        <v>10</v>
      </c>
      <c r="E511" s="2">
        <v>87772</v>
      </c>
      <c r="F511" s="2">
        <v>62069.53</v>
      </c>
      <c r="G511" t="s">
        <v>55</v>
      </c>
    </row>
    <row r="512" spans="1:7" x14ac:dyDescent="0.25">
      <c r="D512" t="s">
        <v>11</v>
      </c>
      <c r="E512" s="2">
        <v>82232</v>
      </c>
      <c r="F512" s="2">
        <v>59320.3</v>
      </c>
    </row>
    <row r="513" spans="1:9" x14ac:dyDescent="0.25">
      <c r="D513" t="s">
        <v>12</v>
      </c>
      <c r="E513" s="2">
        <v>5540</v>
      </c>
      <c r="F513" s="2">
        <v>2749.23</v>
      </c>
    </row>
    <row r="514" spans="1:9" x14ac:dyDescent="0.25">
      <c r="A514" s="1">
        <v>44676</v>
      </c>
      <c r="B514" s="1">
        <v>44677</v>
      </c>
      <c r="C514" t="s">
        <v>17</v>
      </c>
      <c r="D514" t="s">
        <v>6</v>
      </c>
      <c r="E514">
        <v>80</v>
      </c>
      <c r="G514" t="s">
        <v>18</v>
      </c>
    </row>
    <row r="515" spans="1:9" x14ac:dyDescent="0.25">
      <c r="D515" t="s">
        <v>10</v>
      </c>
      <c r="E515" s="2">
        <v>15000</v>
      </c>
      <c r="F515" s="2">
        <v>0</v>
      </c>
      <c r="G515" t="s">
        <v>15</v>
      </c>
    </row>
    <row r="516" spans="1:9" x14ac:dyDescent="0.25">
      <c r="D516" t="s">
        <v>11</v>
      </c>
      <c r="E516" s="2">
        <v>15000</v>
      </c>
      <c r="F516" s="2">
        <v>0</v>
      </c>
      <c r="G516" t="s">
        <v>19</v>
      </c>
    </row>
    <row r="517" spans="1:9" x14ac:dyDescent="0.25">
      <c r="D517" t="s">
        <v>12</v>
      </c>
      <c r="E517" s="2">
        <v>0</v>
      </c>
      <c r="F517" s="2">
        <v>0</v>
      </c>
    </row>
    <row r="519" spans="1:9" x14ac:dyDescent="0.25">
      <c r="A519" s="3" t="s">
        <v>205</v>
      </c>
    </row>
    <row r="520" spans="1:9" x14ac:dyDescent="0.25">
      <c r="A520" s="1">
        <v>44467</v>
      </c>
      <c r="B520" s="1">
        <v>44470</v>
      </c>
      <c r="C520" t="s">
        <v>206</v>
      </c>
      <c r="D520" t="s">
        <v>6</v>
      </c>
      <c r="E520">
        <v>115</v>
      </c>
      <c r="F520">
        <v>362</v>
      </c>
      <c r="G520" t="s">
        <v>207</v>
      </c>
    </row>
    <row r="521" spans="1:9" x14ac:dyDescent="0.25">
      <c r="D521" t="s">
        <v>10</v>
      </c>
      <c r="E521" s="2">
        <v>52450</v>
      </c>
      <c r="F521" s="2">
        <v>53207.839999999997</v>
      </c>
      <c r="G521" t="s">
        <v>208</v>
      </c>
    </row>
    <row r="522" spans="1:9" x14ac:dyDescent="0.25">
      <c r="D522" t="s">
        <v>11</v>
      </c>
      <c r="E522" s="2">
        <v>50531.25</v>
      </c>
      <c r="F522" s="2">
        <v>59939.53</v>
      </c>
      <c r="G522" t="s">
        <v>209</v>
      </c>
    </row>
    <row r="523" spans="1:9" x14ac:dyDescent="0.25">
      <c r="D523" t="s">
        <v>12</v>
      </c>
      <c r="E523" s="2">
        <v>1918.75</v>
      </c>
      <c r="F523" s="2">
        <v>-6731.69</v>
      </c>
    </row>
    <row r="524" spans="1:9" x14ac:dyDescent="0.25">
      <c r="A524" s="1">
        <v>44544</v>
      </c>
      <c r="B524" s="1">
        <v>44546</v>
      </c>
      <c r="C524" t="s">
        <v>210</v>
      </c>
      <c r="D524" t="s">
        <v>6</v>
      </c>
      <c r="E524">
        <v>50</v>
      </c>
      <c r="F524">
        <v>110</v>
      </c>
      <c r="G524" t="s">
        <v>208</v>
      </c>
    </row>
    <row r="525" spans="1:9" x14ac:dyDescent="0.25">
      <c r="D525" t="s">
        <v>10</v>
      </c>
      <c r="E525" s="2">
        <v>20000</v>
      </c>
      <c r="F525" s="2">
        <v>6426.19</v>
      </c>
    </row>
    <row r="526" spans="1:9" x14ac:dyDescent="0.25">
      <c r="D526" t="s">
        <v>11</v>
      </c>
      <c r="E526" s="2">
        <v>20000</v>
      </c>
      <c r="F526" s="2">
        <v>8042.74</v>
      </c>
    </row>
    <row r="527" spans="1:9" x14ac:dyDescent="0.25">
      <c r="D527" t="s">
        <v>12</v>
      </c>
      <c r="E527" s="2">
        <v>0</v>
      </c>
      <c r="F527" s="2">
        <v>-1616.55</v>
      </c>
    </row>
    <row r="528" spans="1:9" x14ac:dyDescent="0.25">
      <c r="A528" s="1">
        <v>44543</v>
      </c>
      <c r="B528" s="1">
        <v>44546</v>
      </c>
      <c r="C528" t="s">
        <v>91</v>
      </c>
      <c r="D528" t="s">
        <v>6</v>
      </c>
      <c r="E528">
        <v>180</v>
      </c>
      <c r="F528">
        <v>185</v>
      </c>
      <c r="G528" t="s">
        <v>92</v>
      </c>
      <c r="I528">
        <f>185+177+251+433+117+343+673+80+237</f>
        <v>2496</v>
      </c>
    </row>
    <row r="529" spans="1:7" x14ac:dyDescent="0.25">
      <c r="D529" t="s">
        <v>10</v>
      </c>
      <c r="E529" s="2">
        <v>10750</v>
      </c>
      <c r="F529" s="2">
        <v>10830</v>
      </c>
      <c r="G529" t="s">
        <v>93</v>
      </c>
    </row>
    <row r="530" spans="1:7" x14ac:dyDescent="0.25">
      <c r="D530" t="s">
        <v>11</v>
      </c>
      <c r="E530" s="2">
        <v>5629.07</v>
      </c>
      <c r="F530" s="2">
        <v>4590.72</v>
      </c>
    </row>
    <row r="531" spans="1:7" x14ac:dyDescent="0.25">
      <c r="D531" t="s">
        <v>12</v>
      </c>
      <c r="E531" s="2">
        <v>5120.93</v>
      </c>
      <c r="F531" s="2">
        <v>6239.28</v>
      </c>
    </row>
    <row r="532" spans="1:7" x14ac:dyDescent="0.25">
      <c r="A532" s="1">
        <v>44401</v>
      </c>
      <c r="B532" s="1">
        <v>44407</v>
      </c>
      <c r="C532" t="s">
        <v>211</v>
      </c>
      <c r="D532" t="s">
        <v>6</v>
      </c>
      <c r="E532">
        <v>16</v>
      </c>
      <c r="F532">
        <v>177</v>
      </c>
      <c r="G532" t="s">
        <v>212</v>
      </c>
    </row>
    <row r="533" spans="1:7" x14ac:dyDescent="0.25">
      <c r="D533" t="s">
        <v>10</v>
      </c>
      <c r="E533" s="2">
        <v>1900</v>
      </c>
      <c r="F533" s="2">
        <v>2050</v>
      </c>
    </row>
    <row r="534" spans="1:7" x14ac:dyDescent="0.25">
      <c r="D534" t="s">
        <v>11</v>
      </c>
      <c r="E534" s="2">
        <v>1200</v>
      </c>
      <c r="F534" s="2">
        <v>2050</v>
      </c>
    </row>
    <row r="535" spans="1:7" x14ac:dyDescent="0.25">
      <c r="D535" t="s">
        <v>12</v>
      </c>
      <c r="E535" s="2">
        <v>700</v>
      </c>
      <c r="F535" s="2">
        <v>0</v>
      </c>
    </row>
    <row r="536" spans="1:7" x14ac:dyDescent="0.25">
      <c r="A536" s="1">
        <v>44735</v>
      </c>
      <c r="B536" s="1">
        <v>44736</v>
      </c>
      <c r="C536" t="s">
        <v>213</v>
      </c>
      <c r="D536" t="s">
        <v>6</v>
      </c>
      <c r="E536">
        <v>200</v>
      </c>
      <c r="G536" t="s">
        <v>208</v>
      </c>
    </row>
    <row r="537" spans="1:7" x14ac:dyDescent="0.25">
      <c r="D537" t="s">
        <v>10</v>
      </c>
      <c r="E537" s="2">
        <v>30000</v>
      </c>
      <c r="F537" s="2">
        <v>0</v>
      </c>
      <c r="G537" t="s">
        <v>207</v>
      </c>
    </row>
    <row r="538" spans="1:7" x14ac:dyDescent="0.25">
      <c r="D538" t="s">
        <v>11</v>
      </c>
      <c r="E538" s="2">
        <v>25000</v>
      </c>
      <c r="F538" s="2">
        <v>0</v>
      </c>
    </row>
    <row r="539" spans="1:7" x14ac:dyDescent="0.25">
      <c r="D539" t="s">
        <v>12</v>
      </c>
      <c r="E539" s="2">
        <v>5000</v>
      </c>
      <c r="F539" s="2">
        <v>0</v>
      </c>
    </row>
    <row r="540" spans="1:7" x14ac:dyDescent="0.25">
      <c r="A540" s="1">
        <v>44494</v>
      </c>
      <c r="B540" s="1">
        <v>44498</v>
      </c>
      <c r="C540" t="s">
        <v>214</v>
      </c>
      <c r="D540" t="s">
        <v>6</v>
      </c>
      <c r="E540">
        <v>200</v>
      </c>
      <c r="G540" t="s">
        <v>208</v>
      </c>
    </row>
    <row r="541" spans="1:7" x14ac:dyDescent="0.25">
      <c r="D541" t="s">
        <v>10</v>
      </c>
      <c r="E541" s="2">
        <v>80000</v>
      </c>
      <c r="F541" s="2">
        <v>0</v>
      </c>
    </row>
    <row r="542" spans="1:7" x14ac:dyDescent="0.25">
      <c r="D542" t="s">
        <v>11</v>
      </c>
      <c r="E542" s="2">
        <v>72000</v>
      </c>
      <c r="F542" s="2">
        <v>0</v>
      </c>
    </row>
    <row r="543" spans="1:7" x14ac:dyDescent="0.25">
      <c r="D543" t="s">
        <v>12</v>
      </c>
      <c r="E543" s="2">
        <v>8000</v>
      </c>
      <c r="F543" s="2">
        <v>0</v>
      </c>
    </row>
    <row r="544" spans="1:7" x14ac:dyDescent="0.25">
      <c r="A544" s="1">
        <v>44565</v>
      </c>
      <c r="B544" s="1">
        <v>44569</v>
      </c>
      <c r="C544" t="s">
        <v>215</v>
      </c>
      <c r="D544" t="s">
        <v>6</v>
      </c>
      <c r="E544">
        <v>300</v>
      </c>
      <c r="G544" t="s">
        <v>208</v>
      </c>
    </row>
    <row r="545" spans="1:7" x14ac:dyDescent="0.25">
      <c r="D545" t="s">
        <v>10</v>
      </c>
      <c r="E545" s="2">
        <v>60000</v>
      </c>
      <c r="F545" s="2">
        <v>0</v>
      </c>
      <c r="G545" t="s">
        <v>207</v>
      </c>
    </row>
    <row r="546" spans="1:7" x14ac:dyDescent="0.25">
      <c r="D546" t="s">
        <v>11</v>
      </c>
      <c r="E546" s="2">
        <v>55000</v>
      </c>
      <c r="F546" s="2">
        <v>0</v>
      </c>
    </row>
    <row r="547" spans="1:7" x14ac:dyDescent="0.25">
      <c r="D547" t="s">
        <v>12</v>
      </c>
      <c r="E547" s="2">
        <v>5000</v>
      </c>
      <c r="F547" s="2">
        <v>0</v>
      </c>
    </row>
    <row r="548" spans="1:7" x14ac:dyDescent="0.25">
      <c r="A548" s="1">
        <v>44537</v>
      </c>
      <c r="B548" s="1">
        <v>44540</v>
      </c>
      <c r="C548" t="s">
        <v>216</v>
      </c>
      <c r="D548" t="s">
        <v>6</v>
      </c>
      <c r="E548">
        <v>210</v>
      </c>
      <c r="F548">
        <v>251</v>
      </c>
      <c r="G548" t="s">
        <v>217</v>
      </c>
    </row>
    <row r="549" spans="1:7" x14ac:dyDescent="0.25">
      <c r="D549" t="s">
        <v>10</v>
      </c>
      <c r="E549" s="2">
        <v>35600</v>
      </c>
      <c r="F549" s="2">
        <v>43900</v>
      </c>
    </row>
    <row r="550" spans="1:7" x14ac:dyDescent="0.25">
      <c r="D550" t="s">
        <v>11</v>
      </c>
      <c r="E550" s="2">
        <v>32366</v>
      </c>
      <c r="F550" s="2">
        <v>34045.51</v>
      </c>
    </row>
    <row r="551" spans="1:7" x14ac:dyDescent="0.25">
      <c r="D551" t="s">
        <v>12</v>
      </c>
      <c r="E551" s="2">
        <v>3234</v>
      </c>
      <c r="F551" s="2">
        <v>9854.49</v>
      </c>
    </row>
    <row r="552" spans="1:7" x14ac:dyDescent="0.25">
      <c r="A552" s="1">
        <v>44510</v>
      </c>
      <c r="B552" s="1">
        <v>44512</v>
      </c>
      <c r="C552" t="s">
        <v>218</v>
      </c>
      <c r="D552" t="s">
        <v>6</v>
      </c>
      <c r="E552">
        <v>250</v>
      </c>
      <c r="F552">
        <v>433</v>
      </c>
      <c r="G552" t="s">
        <v>217</v>
      </c>
    </row>
    <row r="553" spans="1:7" x14ac:dyDescent="0.25">
      <c r="D553" t="s">
        <v>10</v>
      </c>
      <c r="E553" s="2">
        <v>8725</v>
      </c>
      <c r="F553" s="2">
        <v>13495</v>
      </c>
    </row>
    <row r="554" spans="1:7" x14ac:dyDescent="0.25">
      <c r="D554" t="s">
        <v>11</v>
      </c>
      <c r="E554" s="2">
        <v>6540.34</v>
      </c>
      <c r="F554" s="2">
        <v>8133.7</v>
      </c>
    </row>
    <row r="555" spans="1:7" x14ac:dyDescent="0.25">
      <c r="D555" t="s">
        <v>12</v>
      </c>
      <c r="E555" s="2">
        <v>2184.66</v>
      </c>
      <c r="F555" s="2">
        <v>5361.3</v>
      </c>
    </row>
    <row r="556" spans="1:7" x14ac:dyDescent="0.25">
      <c r="A556" s="1">
        <v>44461</v>
      </c>
      <c r="B556" s="1">
        <v>44463</v>
      </c>
      <c r="C556" t="s">
        <v>219</v>
      </c>
      <c r="D556" t="s">
        <v>6</v>
      </c>
      <c r="E556">
        <v>130</v>
      </c>
      <c r="F556">
        <v>117</v>
      </c>
      <c r="G556" t="s">
        <v>217</v>
      </c>
    </row>
    <row r="557" spans="1:7" x14ac:dyDescent="0.25">
      <c r="D557" t="s">
        <v>10</v>
      </c>
      <c r="E557" s="2">
        <v>22650</v>
      </c>
      <c r="F557" s="2">
        <v>21770.01</v>
      </c>
    </row>
    <row r="558" spans="1:7" x14ac:dyDescent="0.25">
      <c r="D558" t="s">
        <v>11</v>
      </c>
      <c r="E558" s="2">
        <v>12698.25</v>
      </c>
      <c r="F558" s="2">
        <v>1506.38</v>
      </c>
    </row>
    <row r="559" spans="1:7" x14ac:dyDescent="0.25">
      <c r="D559" t="s">
        <v>12</v>
      </c>
      <c r="E559" s="2">
        <v>9951.75</v>
      </c>
      <c r="F559" s="2">
        <v>20263.63</v>
      </c>
    </row>
    <row r="560" spans="1:7" x14ac:dyDescent="0.25">
      <c r="A560" s="1">
        <v>44502</v>
      </c>
      <c r="B560" s="1">
        <v>44504</v>
      </c>
      <c r="C560" t="s">
        <v>220</v>
      </c>
      <c r="D560" t="s">
        <v>6</v>
      </c>
      <c r="E560">
        <v>250</v>
      </c>
      <c r="F560">
        <v>343</v>
      </c>
      <c r="G560" t="s">
        <v>221</v>
      </c>
    </row>
    <row r="561" spans="1:7" x14ac:dyDescent="0.25">
      <c r="D561" t="s">
        <v>10</v>
      </c>
      <c r="E561" s="2">
        <v>9500</v>
      </c>
      <c r="F561" s="2">
        <v>21850</v>
      </c>
      <c r="G561" t="s">
        <v>222</v>
      </c>
    </row>
    <row r="562" spans="1:7" x14ac:dyDescent="0.25">
      <c r="D562" t="s">
        <v>11</v>
      </c>
      <c r="E562" s="2">
        <v>5465</v>
      </c>
      <c r="F562" s="2">
        <v>8457.26</v>
      </c>
    </row>
    <row r="563" spans="1:7" x14ac:dyDescent="0.25">
      <c r="D563" t="s">
        <v>12</v>
      </c>
      <c r="E563" s="2">
        <v>4035</v>
      </c>
      <c r="F563" s="2">
        <v>13392.74</v>
      </c>
    </row>
    <row r="564" spans="1:7" x14ac:dyDescent="0.25">
      <c r="A564" s="1">
        <v>44439</v>
      </c>
      <c r="B564" s="1">
        <v>44442</v>
      </c>
      <c r="C564" t="s">
        <v>223</v>
      </c>
      <c r="D564" t="s">
        <v>6</v>
      </c>
      <c r="E564">
        <v>110</v>
      </c>
      <c r="F564">
        <v>144</v>
      </c>
      <c r="G564" t="s">
        <v>208</v>
      </c>
    </row>
    <row r="565" spans="1:7" x14ac:dyDescent="0.25">
      <c r="D565" t="s">
        <v>10</v>
      </c>
      <c r="E565" s="2">
        <v>40000</v>
      </c>
      <c r="F565" s="2">
        <v>9358.26</v>
      </c>
    </row>
    <row r="566" spans="1:7" x14ac:dyDescent="0.25">
      <c r="D566" t="s">
        <v>11</v>
      </c>
      <c r="E566" s="2">
        <v>40000</v>
      </c>
      <c r="F566" s="2">
        <v>9222.14</v>
      </c>
    </row>
    <row r="567" spans="1:7" x14ac:dyDescent="0.25">
      <c r="D567" t="s">
        <v>12</v>
      </c>
      <c r="E567" s="2">
        <v>0</v>
      </c>
      <c r="F567" s="2">
        <v>136.12</v>
      </c>
    </row>
    <row r="568" spans="1:7" x14ac:dyDescent="0.25">
      <c r="A568" s="1">
        <v>44726</v>
      </c>
      <c r="B568" s="1">
        <v>44729</v>
      </c>
      <c r="C568" t="s">
        <v>224</v>
      </c>
      <c r="D568" t="s">
        <v>6</v>
      </c>
      <c r="E568">
        <v>81</v>
      </c>
      <c r="G568" t="s">
        <v>209</v>
      </c>
    </row>
    <row r="569" spans="1:7" x14ac:dyDescent="0.25">
      <c r="D569" t="s">
        <v>10</v>
      </c>
      <c r="E569" s="2">
        <v>62480</v>
      </c>
      <c r="F569" s="2">
        <v>0</v>
      </c>
      <c r="G569" t="s">
        <v>207</v>
      </c>
    </row>
    <row r="570" spans="1:7" x14ac:dyDescent="0.25">
      <c r="D570" t="s">
        <v>11</v>
      </c>
      <c r="E570" s="2">
        <v>62276</v>
      </c>
      <c r="F570" s="2">
        <v>0</v>
      </c>
      <c r="G570" t="s">
        <v>208</v>
      </c>
    </row>
    <row r="571" spans="1:7" x14ac:dyDescent="0.25">
      <c r="D571" t="s">
        <v>12</v>
      </c>
      <c r="E571" s="2">
        <v>204</v>
      </c>
      <c r="F571" s="2">
        <v>0</v>
      </c>
    </row>
    <row r="572" spans="1:7" x14ac:dyDescent="0.25">
      <c r="A572" s="1">
        <v>44655</v>
      </c>
      <c r="B572" s="1">
        <v>44657</v>
      </c>
      <c r="C572" t="s">
        <v>225</v>
      </c>
      <c r="D572" t="s">
        <v>6</v>
      </c>
      <c r="E572">
        <v>387</v>
      </c>
      <c r="G572" t="s">
        <v>208</v>
      </c>
    </row>
    <row r="573" spans="1:7" x14ac:dyDescent="0.25">
      <c r="D573" t="s">
        <v>10</v>
      </c>
      <c r="E573" s="2">
        <v>274800</v>
      </c>
      <c r="F573" s="2">
        <v>0</v>
      </c>
      <c r="G573" t="s">
        <v>226</v>
      </c>
    </row>
    <row r="574" spans="1:7" x14ac:dyDescent="0.25">
      <c r="D574" t="s">
        <v>11</v>
      </c>
      <c r="E574" s="2">
        <v>174353</v>
      </c>
      <c r="F574" s="2">
        <v>0</v>
      </c>
    </row>
    <row r="575" spans="1:7" x14ac:dyDescent="0.25">
      <c r="D575" t="s">
        <v>12</v>
      </c>
      <c r="E575" s="2">
        <v>100447</v>
      </c>
      <c r="F575" s="2">
        <v>0</v>
      </c>
    </row>
    <row r="576" spans="1:7" x14ac:dyDescent="0.25">
      <c r="A576" s="1">
        <v>44431</v>
      </c>
      <c r="B576" s="1">
        <v>44435</v>
      </c>
      <c r="C576" t="s">
        <v>227</v>
      </c>
      <c r="D576" t="s">
        <v>6</v>
      </c>
      <c r="E576">
        <v>800</v>
      </c>
      <c r="F576">
        <v>673</v>
      </c>
      <c r="G576" t="s">
        <v>217</v>
      </c>
    </row>
    <row r="577" spans="1:7" x14ac:dyDescent="0.25">
      <c r="D577" t="s">
        <v>10</v>
      </c>
      <c r="E577" s="2">
        <v>70250</v>
      </c>
      <c r="F577" s="2">
        <v>142335</v>
      </c>
    </row>
    <row r="578" spans="1:7" x14ac:dyDescent="0.25">
      <c r="D578" t="s">
        <v>11</v>
      </c>
      <c r="E578" s="2">
        <v>64263</v>
      </c>
      <c r="F578" s="2">
        <v>41975.03</v>
      </c>
    </row>
    <row r="579" spans="1:7" x14ac:dyDescent="0.25">
      <c r="D579" t="s">
        <v>12</v>
      </c>
      <c r="E579" s="2">
        <v>5987</v>
      </c>
      <c r="F579" s="2">
        <v>100359.97</v>
      </c>
    </row>
    <row r="580" spans="1:7" x14ac:dyDescent="0.25">
      <c r="A580" s="1">
        <v>44480</v>
      </c>
      <c r="B580" s="1">
        <v>44481</v>
      </c>
      <c r="C580" t="s">
        <v>228</v>
      </c>
      <c r="D580" t="s">
        <v>6</v>
      </c>
      <c r="E580">
        <v>80</v>
      </c>
      <c r="G580" t="s">
        <v>217</v>
      </c>
    </row>
    <row r="581" spans="1:7" x14ac:dyDescent="0.25">
      <c r="D581" t="s">
        <v>10</v>
      </c>
      <c r="E581" s="2">
        <v>1000</v>
      </c>
      <c r="F581" s="2">
        <v>0</v>
      </c>
    </row>
    <row r="582" spans="1:7" x14ac:dyDescent="0.25">
      <c r="D582" t="s">
        <v>11</v>
      </c>
      <c r="E582" s="2">
        <v>60.03</v>
      </c>
      <c r="F582" s="2">
        <v>0</v>
      </c>
    </row>
    <row r="583" spans="1:7" x14ac:dyDescent="0.25">
      <c r="D583" t="s">
        <v>12</v>
      </c>
      <c r="E583" s="2">
        <v>939.97</v>
      </c>
      <c r="F583" s="2">
        <v>0</v>
      </c>
    </row>
    <row r="584" spans="1:7" x14ac:dyDescent="0.25">
      <c r="A584" s="1">
        <v>44515</v>
      </c>
      <c r="B584" s="1">
        <v>44517</v>
      </c>
      <c r="C584" t="s">
        <v>114</v>
      </c>
      <c r="D584" t="s">
        <v>6</v>
      </c>
      <c r="E584">
        <v>72</v>
      </c>
      <c r="F584">
        <v>237</v>
      </c>
      <c r="G584" t="s">
        <v>115</v>
      </c>
    </row>
    <row r="585" spans="1:7" x14ac:dyDescent="0.25">
      <c r="D585" t="s">
        <v>10</v>
      </c>
      <c r="E585" s="2">
        <v>29423</v>
      </c>
      <c r="F585" s="2">
        <v>24123.599999999999</v>
      </c>
      <c r="G585" t="s">
        <v>116</v>
      </c>
    </row>
    <row r="586" spans="1:7" x14ac:dyDescent="0.25">
      <c r="D586" t="s">
        <v>11</v>
      </c>
      <c r="E586" s="2">
        <v>21305</v>
      </c>
      <c r="F586" s="2">
        <v>16115.39</v>
      </c>
      <c r="G586" t="s">
        <v>117</v>
      </c>
    </row>
    <row r="587" spans="1:7" x14ac:dyDescent="0.25">
      <c r="D587" t="s">
        <v>12</v>
      </c>
      <c r="E587" s="2">
        <v>8118</v>
      </c>
      <c r="F587" s="2">
        <v>8008.21</v>
      </c>
      <c r="G587" t="s">
        <v>100</v>
      </c>
    </row>
    <row r="588" spans="1:7" x14ac:dyDescent="0.25">
      <c r="G588" t="s">
        <v>118</v>
      </c>
    </row>
    <row r="589" spans="1:7" x14ac:dyDescent="0.25">
      <c r="G589" t="s">
        <v>119</v>
      </c>
    </row>
    <row r="591" spans="1:7" x14ac:dyDescent="0.25">
      <c r="A591" s="3" t="s">
        <v>229</v>
      </c>
    </row>
    <row r="592" spans="1:7" x14ac:dyDescent="0.25">
      <c r="A592" s="1">
        <v>44606</v>
      </c>
      <c r="B592" s="1">
        <v>44610</v>
      </c>
      <c r="C592" t="s">
        <v>230</v>
      </c>
      <c r="D592" t="s">
        <v>6</v>
      </c>
      <c r="E592">
        <v>50</v>
      </c>
      <c r="G592" t="s">
        <v>231</v>
      </c>
    </row>
    <row r="593" spans="1:7" x14ac:dyDescent="0.25">
      <c r="D593" t="s">
        <v>10</v>
      </c>
      <c r="E593" s="2">
        <v>0</v>
      </c>
      <c r="F593" s="2">
        <v>0</v>
      </c>
    </row>
    <row r="594" spans="1:7" x14ac:dyDescent="0.25">
      <c r="D594" t="s">
        <v>11</v>
      </c>
      <c r="E594" s="2">
        <v>0</v>
      </c>
      <c r="F594" s="2">
        <v>0</v>
      </c>
    </row>
    <row r="595" spans="1:7" x14ac:dyDescent="0.25">
      <c r="D595" t="s">
        <v>12</v>
      </c>
      <c r="E595" s="2">
        <v>0</v>
      </c>
      <c r="F595" s="2">
        <v>0</v>
      </c>
    </row>
    <row r="596" spans="1:7" x14ac:dyDescent="0.25">
      <c r="A596" s="1">
        <v>44652</v>
      </c>
      <c r="B596" s="1">
        <v>44653</v>
      </c>
      <c r="C596" t="s">
        <v>232</v>
      </c>
      <c r="D596" t="s">
        <v>6</v>
      </c>
      <c r="E596">
        <v>100</v>
      </c>
      <c r="G596" t="s">
        <v>231</v>
      </c>
    </row>
    <row r="597" spans="1:7" x14ac:dyDescent="0.25">
      <c r="D597" t="s">
        <v>10</v>
      </c>
      <c r="E597" s="2">
        <v>9000</v>
      </c>
      <c r="F597" s="2">
        <v>0</v>
      </c>
    </row>
    <row r="598" spans="1:7" x14ac:dyDescent="0.25">
      <c r="D598" t="s">
        <v>11</v>
      </c>
      <c r="E598" s="2">
        <v>8000</v>
      </c>
      <c r="F598" s="2">
        <v>0</v>
      </c>
    </row>
    <row r="599" spans="1:7" x14ac:dyDescent="0.25">
      <c r="D599" t="s">
        <v>12</v>
      </c>
      <c r="E599" s="2">
        <v>1000</v>
      </c>
      <c r="F599" s="2">
        <v>0</v>
      </c>
    </row>
    <row r="600" spans="1:7" x14ac:dyDescent="0.25">
      <c r="A600" s="1">
        <v>44491</v>
      </c>
      <c r="B600" s="1">
        <v>44492</v>
      </c>
      <c r="C600" t="s">
        <v>233</v>
      </c>
      <c r="D600" t="s">
        <v>6</v>
      </c>
      <c r="E600">
        <v>120</v>
      </c>
      <c r="G600" t="s">
        <v>231</v>
      </c>
    </row>
    <row r="601" spans="1:7" x14ac:dyDescent="0.25">
      <c r="D601" t="s">
        <v>10</v>
      </c>
      <c r="E601" s="2">
        <v>12000</v>
      </c>
      <c r="F601" s="2">
        <v>0</v>
      </c>
    </row>
    <row r="602" spans="1:7" x14ac:dyDescent="0.25">
      <c r="D602" t="s">
        <v>11</v>
      </c>
      <c r="E602" s="2">
        <v>10000</v>
      </c>
      <c r="F602" s="2">
        <v>0</v>
      </c>
    </row>
    <row r="603" spans="1:7" x14ac:dyDescent="0.25">
      <c r="D603" t="s">
        <v>12</v>
      </c>
      <c r="E603" s="2">
        <v>2000</v>
      </c>
      <c r="F603" s="2">
        <v>0</v>
      </c>
    </row>
    <row r="604" spans="1:7" x14ac:dyDescent="0.25">
      <c r="A604" s="1">
        <v>44470</v>
      </c>
      <c r="B604" s="1">
        <v>44471</v>
      </c>
      <c r="C604" t="s">
        <v>234</v>
      </c>
      <c r="D604" t="s">
        <v>6</v>
      </c>
      <c r="E604">
        <v>120</v>
      </c>
      <c r="G604" t="s">
        <v>231</v>
      </c>
    </row>
    <row r="605" spans="1:7" x14ac:dyDescent="0.25">
      <c r="D605" t="s">
        <v>10</v>
      </c>
      <c r="E605" s="2">
        <v>12000</v>
      </c>
      <c r="F605" s="2">
        <v>0</v>
      </c>
    </row>
    <row r="606" spans="1:7" x14ac:dyDescent="0.25">
      <c r="D606" t="s">
        <v>11</v>
      </c>
      <c r="E606" s="2">
        <v>10000</v>
      </c>
      <c r="F606" s="2">
        <v>0</v>
      </c>
    </row>
    <row r="607" spans="1:7" x14ac:dyDescent="0.25">
      <c r="D607" t="s">
        <v>12</v>
      </c>
      <c r="E607" s="2">
        <v>2000</v>
      </c>
      <c r="F607" s="2">
        <v>0</v>
      </c>
    </row>
    <row r="608" spans="1:7" x14ac:dyDescent="0.25">
      <c r="A608" s="1">
        <v>44652</v>
      </c>
      <c r="B608" s="1">
        <v>44653</v>
      </c>
      <c r="C608" t="s">
        <v>235</v>
      </c>
      <c r="D608" t="s">
        <v>6</v>
      </c>
      <c r="E608">
        <v>120</v>
      </c>
      <c r="G608" t="s">
        <v>231</v>
      </c>
    </row>
    <row r="609" spans="1:7" x14ac:dyDescent="0.25">
      <c r="D609" t="s">
        <v>10</v>
      </c>
      <c r="E609" s="2">
        <v>10000</v>
      </c>
      <c r="F609" s="2">
        <v>0</v>
      </c>
    </row>
    <row r="610" spans="1:7" x14ac:dyDescent="0.25">
      <c r="D610" t="s">
        <v>11</v>
      </c>
      <c r="E610" s="2">
        <v>9000</v>
      </c>
      <c r="F610" s="2">
        <v>0</v>
      </c>
    </row>
    <row r="611" spans="1:7" x14ac:dyDescent="0.25">
      <c r="D611" t="s">
        <v>12</v>
      </c>
      <c r="E611" s="2">
        <v>1000</v>
      </c>
      <c r="F611" s="2">
        <v>0</v>
      </c>
    </row>
    <row r="612" spans="1:7" x14ac:dyDescent="0.25">
      <c r="A612" s="1">
        <v>44477</v>
      </c>
      <c r="B612" s="1">
        <v>44478</v>
      </c>
      <c r="C612" t="s">
        <v>236</v>
      </c>
      <c r="D612" t="s">
        <v>6</v>
      </c>
      <c r="E612">
        <v>50</v>
      </c>
      <c r="G612" t="s">
        <v>231</v>
      </c>
    </row>
    <row r="613" spans="1:7" x14ac:dyDescent="0.25">
      <c r="D613" t="s">
        <v>10</v>
      </c>
      <c r="E613" s="2">
        <v>6000</v>
      </c>
      <c r="F613" s="2">
        <v>0</v>
      </c>
    </row>
    <row r="614" spans="1:7" x14ac:dyDescent="0.25">
      <c r="D614" t="s">
        <v>11</v>
      </c>
      <c r="E614" s="2">
        <v>5000</v>
      </c>
      <c r="F614" s="2">
        <v>0</v>
      </c>
    </row>
    <row r="615" spans="1:7" x14ac:dyDescent="0.25">
      <c r="D615" t="s">
        <v>12</v>
      </c>
      <c r="E615" s="2">
        <v>1000</v>
      </c>
      <c r="F615" s="2">
        <v>0</v>
      </c>
    </row>
    <row r="616" spans="1:7" x14ac:dyDescent="0.25">
      <c r="A616" s="1">
        <v>44484</v>
      </c>
      <c r="B616" s="1">
        <v>44485</v>
      </c>
      <c r="C616" t="s">
        <v>237</v>
      </c>
      <c r="D616" t="s">
        <v>6</v>
      </c>
      <c r="E616">
        <v>50</v>
      </c>
      <c r="G616" t="s">
        <v>231</v>
      </c>
    </row>
    <row r="617" spans="1:7" x14ac:dyDescent="0.25">
      <c r="D617" t="s">
        <v>10</v>
      </c>
      <c r="E617" s="2">
        <v>5000</v>
      </c>
      <c r="F617" s="2">
        <v>0</v>
      </c>
    </row>
    <row r="618" spans="1:7" x14ac:dyDescent="0.25">
      <c r="D618" t="s">
        <v>11</v>
      </c>
      <c r="E618" s="2">
        <v>4500</v>
      </c>
      <c r="F618" s="2">
        <v>0</v>
      </c>
    </row>
    <row r="619" spans="1:7" x14ac:dyDescent="0.25">
      <c r="D619" t="s">
        <v>12</v>
      </c>
      <c r="E619" s="2">
        <v>500</v>
      </c>
      <c r="F619" s="2">
        <v>0</v>
      </c>
    </row>
    <row r="620" spans="1:7" x14ac:dyDescent="0.25">
      <c r="A620" s="1">
        <v>44659</v>
      </c>
      <c r="B620" s="1">
        <v>44659</v>
      </c>
      <c r="C620" t="s">
        <v>238</v>
      </c>
      <c r="D620" t="s">
        <v>6</v>
      </c>
      <c r="E620">
        <v>60</v>
      </c>
      <c r="G620" t="s">
        <v>231</v>
      </c>
    </row>
    <row r="621" spans="1:7" x14ac:dyDescent="0.25">
      <c r="D621" t="s">
        <v>10</v>
      </c>
      <c r="E621" s="2">
        <v>8000</v>
      </c>
      <c r="F621" s="2">
        <v>0</v>
      </c>
    </row>
    <row r="622" spans="1:7" x14ac:dyDescent="0.25">
      <c r="D622" t="s">
        <v>11</v>
      </c>
      <c r="E622" s="2">
        <v>7000</v>
      </c>
      <c r="F622" s="2">
        <v>0</v>
      </c>
    </row>
    <row r="623" spans="1:7" x14ac:dyDescent="0.25">
      <c r="D623" t="s">
        <v>12</v>
      </c>
      <c r="E623" s="2">
        <v>1000</v>
      </c>
      <c r="F623" s="2">
        <v>0</v>
      </c>
    </row>
    <row r="624" spans="1:7" x14ac:dyDescent="0.25">
      <c r="A624" s="1">
        <v>44589</v>
      </c>
      <c r="B624" s="1">
        <v>44590</v>
      </c>
      <c r="C624" t="s">
        <v>239</v>
      </c>
      <c r="D624" t="s">
        <v>6</v>
      </c>
      <c r="E624">
        <v>70</v>
      </c>
      <c r="G624" t="s">
        <v>231</v>
      </c>
    </row>
    <row r="625" spans="1:7" x14ac:dyDescent="0.25">
      <c r="D625" t="s">
        <v>10</v>
      </c>
      <c r="E625" s="2">
        <v>7000</v>
      </c>
      <c r="F625" s="2">
        <v>0</v>
      </c>
    </row>
    <row r="626" spans="1:7" x14ac:dyDescent="0.25">
      <c r="D626" t="s">
        <v>11</v>
      </c>
      <c r="E626" s="2">
        <v>6000</v>
      </c>
      <c r="F626" s="2">
        <v>0</v>
      </c>
    </row>
    <row r="627" spans="1:7" x14ac:dyDescent="0.25">
      <c r="D627" t="s">
        <v>12</v>
      </c>
      <c r="E627" s="2">
        <v>1000</v>
      </c>
      <c r="F627" s="2">
        <v>0</v>
      </c>
    </row>
    <row r="628" spans="1:7" x14ac:dyDescent="0.25">
      <c r="A628" s="1">
        <v>44645</v>
      </c>
      <c r="B628" s="1">
        <v>44646</v>
      </c>
      <c r="C628" t="s">
        <v>240</v>
      </c>
      <c r="D628" t="s">
        <v>6</v>
      </c>
      <c r="E628">
        <v>60</v>
      </c>
      <c r="G628" t="s">
        <v>231</v>
      </c>
    </row>
    <row r="629" spans="1:7" x14ac:dyDescent="0.25">
      <c r="D629" t="s">
        <v>10</v>
      </c>
      <c r="E629" s="2">
        <v>8000</v>
      </c>
      <c r="F629" s="2">
        <v>0</v>
      </c>
    </row>
    <row r="630" spans="1:7" x14ac:dyDescent="0.25">
      <c r="D630" t="s">
        <v>11</v>
      </c>
      <c r="E630" s="2">
        <v>7000</v>
      </c>
      <c r="F630" s="2">
        <v>0</v>
      </c>
    </row>
    <row r="631" spans="1:7" x14ac:dyDescent="0.25">
      <c r="D631" t="s">
        <v>12</v>
      </c>
      <c r="E631" s="2">
        <v>1000</v>
      </c>
      <c r="F631" s="2">
        <v>0</v>
      </c>
    </row>
    <row r="632" spans="1:7" x14ac:dyDescent="0.25">
      <c r="A632" s="1">
        <v>44671</v>
      </c>
      <c r="B632" s="1">
        <v>44674</v>
      </c>
      <c r="C632" t="s">
        <v>241</v>
      </c>
      <c r="D632" t="s">
        <v>6</v>
      </c>
      <c r="E632">
        <v>40</v>
      </c>
      <c r="G632" t="s">
        <v>231</v>
      </c>
    </row>
    <row r="633" spans="1:7" x14ac:dyDescent="0.25">
      <c r="D633" t="s">
        <v>10</v>
      </c>
      <c r="E633" s="2">
        <v>0</v>
      </c>
      <c r="F633" s="2">
        <v>0</v>
      </c>
    </row>
    <row r="634" spans="1:7" x14ac:dyDescent="0.25">
      <c r="D634" t="s">
        <v>11</v>
      </c>
      <c r="E634" s="2">
        <v>10000</v>
      </c>
      <c r="F634" s="2">
        <v>0</v>
      </c>
    </row>
    <row r="635" spans="1:7" x14ac:dyDescent="0.25">
      <c r="D635" t="s">
        <v>12</v>
      </c>
      <c r="E635" s="2">
        <v>-10000</v>
      </c>
      <c r="F635" s="2">
        <v>0</v>
      </c>
    </row>
    <row r="636" spans="1:7" x14ac:dyDescent="0.25">
      <c r="A636" s="1">
        <v>44424</v>
      </c>
      <c r="B636" s="1">
        <v>44427</v>
      </c>
      <c r="C636" t="s">
        <v>242</v>
      </c>
      <c r="D636" t="s">
        <v>6</v>
      </c>
      <c r="E636">
        <v>200</v>
      </c>
      <c r="F636">
        <v>253</v>
      </c>
      <c r="G636" t="s">
        <v>243</v>
      </c>
    </row>
    <row r="637" spans="1:7" x14ac:dyDescent="0.25">
      <c r="D637" t="s">
        <v>10</v>
      </c>
      <c r="E637" s="2">
        <v>15200</v>
      </c>
      <c r="F637" s="2">
        <v>18570</v>
      </c>
    </row>
    <row r="638" spans="1:7" x14ac:dyDescent="0.25">
      <c r="D638" t="s">
        <v>11</v>
      </c>
      <c r="E638" s="2">
        <v>14295</v>
      </c>
      <c r="F638" s="2">
        <v>15097.34</v>
      </c>
    </row>
    <row r="639" spans="1:7" x14ac:dyDescent="0.25">
      <c r="D639" t="s">
        <v>12</v>
      </c>
      <c r="E639" s="2">
        <v>905</v>
      </c>
      <c r="F639" s="2">
        <v>3472.66</v>
      </c>
    </row>
    <row r="640" spans="1:7" x14ac:dyDescent="0.25">
      <c r="A640" s="1">
        <v>44373</v>
      </c>
      <c r="B640" s="1">
        <v>44378</v>
      </c>
      <c r="C640" t="s">
        <v>244</v>
      </c>
      <c r="D640" t="s">
        <v>6</v>
      </c>
      <c r="E640">
        <v>300</v>
      </c>
      <c r="F640">
        <v>380</v>
      </c>
      <c r="G640" t="s">
        <v>243</v>
      </c>
    </row>
    <row r="641" spans="1:9" x14ac:dyDescent="0.25">
      <c r="D641" t="s">
        <v>10</v>
      </c>
      <c r="E641" s="2">
        <v>22100</v>
      </c>
      <c r="F641" s="2">
        <v>29900</v>
      </c>
      <c r="I641">
        <f>380+1546+253+103</f>
        <v>2282</v>
      </c>
    </row>
    <row r="642" spans="1:9" x14ac:dyDescent="0.25">
      <c r="D642" t="s">
        <v>11</v>
      </c>
      <c r="E642" s="2">
        <v>18947.5</v>
      </c>
      <c r="F642" s="2">
        <v>18509.14</v>
      </c>
    </row>
    <row r="643" spans="1:9" x14ac:dyDescent="0.25">
      <c r="D643" t="s">
        <v>12</v>
      </c>
      <c r="E643" s="2">
        <v>3152.5</v>
      </c>
      <c r="F643" s="2">
        <v>11390.86</v>
      </c>
    </row>
    <row r="644" spans="1:9" x14ac:dyDescent="0.25">
      <c r="A644" s="1">
        <v>44518</v>
      </c>
      <c r="B644" s="1">
        <v>44521</v>
      </c>
      <c r="C644" t="s">
        <v>245</v>
      </c>
      <c r="D644" t="s">
        <v>6</v>
      </c>
      <c r="E644">
        <v>105</v>
      </c>
      <c r="F644">
        <v>103</v>
      </c>
      <c r="G644" t="s">
        <v>231</v>
      </c>
    </row>
    <row r="645" spans="1:9" x14ac:dyDescent="0.25">
      <c r="D645" t="s">
        <v>10</v>
      </c>
      <c r="E645" s="2">
        <v>5000</v>
      </c>
      <c r="F645" s="2">
        <v>4300</v>
      </c>
    </row>
    <row r="646" spans="1:9" x14ac:dyDescent="0.25">
      <c r="D646" t="s">
        <v>11</v>
      </c>
      <c r="E646" s="2">
        <v>5000</v>
      </c>
      <c r="F646" s="2">
        <v>4035</v>
      </c>
    </row>
    <row r="647" spans="1:9" x14ac:dyDescent="0.25">
      <c r="D647" t="s">
        <v>12</v>
      </c>
      <c r="E647" s="2">
        <v>0</v>
      </c>
      <c r="F647" s="2">
        <v>265</v>
      </c>
    </row>
    <row r="648" spans="1:9" x14ac:dyDescent="0.25">
      <c r="A648" s="1">
        <v>44623</v>
      </c>
      <c r="B648" s="1">
        <v>44625</v>
      </c>
      <c r="C648" t="s">
        <v>246</v>
      </c>
      <c r="D648" t="s">
        <v>6</v>
      </c>
      <c r="E648">
        <v>2095</v>
      </c>
      <c r="F648">
        <v>1546</v>
      </c>
      <c r="G648" t="s">
        <v>243</v>
      </c>
    </row>
    <row r="649" spans="1:9" x14ac:dyDescent="0.25">
      <c r="D649" t="s">
        <v>10</v>
      </c>
      <c r="E649" s="2">
        <v>982750</v>
      </c>
      <c r="F649" s="2">
        <v>627857</v>
      </c>
    </row>
    <row r="650" spans="1:9" x14ac:dyDescent="0.25">
      <c r="D650" t="s">
        <v>11</v>
      </c>
      <c r="E650" s="2">
        <v>982686</v>
      </c>
      <c r="F650" s="2">
        <v>973914.33</v>
      </c>
    </row>
    <row r="651" spans="1:9" x14ac:dyDescent="0.25">
      <c r="D651" t="s">
        <v>12</v>
      </c>
      <c r="E651" s="2">
        <v>64</v>
      </c>
      <c r="F651" s="2">
        <v>-346057.33</v>
      </c>
    </row>
    <row r="652" spans="1:9" x14ac:dyDescent="0.25">
      <c r="A652" s="1">
        <v>44487</v>
      </c>
      <c r="B652" s="1">
        <v>44489</v>
      </c>
      <c r="C652" t="s">
        <v>247</v>
      </c>
      <c r="D652" t="s">
        <v>6</v>
      </c>
      <c r="E652">
        <v>100</v>
      </c>
      <c r="G652" t="s">
        <v>231</v>
      </c>
    </row>
    <row r="653" spans="1:9" x14ac:dyDescent="0.25">
      <c r="D653" t="s">
        <v>10</v>
      </c>
      <c r="E653" s="2">
        <v>5000</v>
      </c>
      <c r="F653" s="2">
        <v>0</v>
      </c>
    </row>
    <row r="654" spans="1:9" x14ac:dyDescent="0.25">
      <c r="D654" t="s">
        <v>11</v>
      </c>
      <c r="E654" s="2">
        <v>4500</v>
      </c>
      <c r="F654" s="2">
        <v>0</v>
      </c>
    </row>
    <row r="655" spans="1:9" x14ac:dyDescent="0.25">
      <c r="D655" t="s">
        <v>12</v>
      </c>
      <c r="E655" s="2">
        <v>500</v>
      </c>
      <c r="F655" s="2">
        <v>0</v>
      </c>
    </row>
    <row r="657" spans="1:7" x14ac:dyDescent="0.25">
      <c r="A657" s="3" t="s">
        <v>248</v>
      </c>
    </row>
    <row r="658" spans="1:7" x14ac:dyDescent="0.25">
      <c r="A658" s="1">
        <v>44578</v>
      </c>
      <c r="B658" s="1">
        <v>44581</v>
      </c>
      <c r="C658" t="s">
        <v>249</v>
      </c>
      <c r="D658" t="s">
        <v>6</v>
      </c>
      <c r="E658">
        <v>345</v>
      </c>
      <c r="G658" t="s">
        <v>132</v>
      </c>
    </row>
    <row r="659" spans="1:7" x14ac:dyDescent="0.25">
      <c r="D659" t="s">
        <v>10</v>
      </c>
      <c r="E659" s="2">
        <v>63750</v>
      </c>
      <c r="F659" s="2">
        <v>0</v>
      </c>
    </row>
    <row r="660" spans="1:7" x14ac:dyDescent="0.25">
      <c r="D660" t="s">
        <v>11</v>
      </c>
      <c r="E660" s="2">
        <v>51000</v>
      </c>
      <c r="F660" s="2">
        <v>0</v>
      </c>
    </row>
    <row r="661" spans="1:7" x14ac:dyDescent="0.25">
      <c r="D661" t="s">
        <v>12</v>
      </c>
      <c r="E661" s="2">
        <v>12750</v>
      </c>
      <c r="F661" s="2">
        <v>0</v>
      </c>
    </row>
    <row r="662" spans="1:7" x14ac:dyDescent="0.25">
      <c r="A662" s="1">
        <v>44484</v>
      </c>
      <c r="B662" s="1">
        <v>44486</v>
      </c>
      <c r="C662" t="s">
        <v>250</v>
      </c>
      <c r="D662" t="s">
        <v>6</v>
      </c>
      <c r="E662">
        <v>300</v>
      </c>
      <c r="G662" t="s">
        <v>251</v>
      </c>
    </row>
    <row r="663" spans="1:7" x14ac:dyDescent="0.25">
      <c r="D663" t="s">
        <v>10</v>
      </c>
      <c r="E663" s="2">
        <v>70000</v>
      </c>
      <c r="F663" s="2">
        <v>0</v>
      </c>
    </row>
    <row r="664" spans="1:7" x14ac:dyDescent="0.25">
      <c r="D664" t="s">
        <v>11</v>
      </c>
      <c r="E664" s="2">
        <v>65000</v>
      </c>
      <c r="F664" s="2">
        <v>0</v>
      </c>
    </row>
    <row r="665" spans="1:7" x14ac:dyDescent="0.25">
      <c r="D665" t="s">
        <v>12</v>
      </c>
      <c r="E665" s="2">
        <v>5000</v>
      </c>
      <c r="F665" s="2">
        <v>0</v>
      </c>
    </row>
    <row r="666" spans="1:7" x14ac:dyDescent="0.25">
      <c r="A666" s="1">
        <v>44479</v>
      </c>
      <c r="B666" s="1">
        <v>44482</v>
      </c>
      <c r="C666" t="s">
        <v>126</v>
      </c>
      <c r="D666" t="s">
        <v>6</v>
      </c>
      <c r="G666" t="s">
        <v>127</v>
      </c>
    </row>
    <row r="667" spans="1:7" x14ac:dyDescent="0.25">
      <c r="D667" t="s">
        <v>10</v>
      </c>
      <c r="E667" s="2">
        <v>0</v>
      </c>
      <c r="F667" s="2">
        <v>0</v>
      </c>
      <c r="G667" t="s">
        <v>112</v>
      </c>
    </row>
    <row r="668" spans="1:7" x14ac:dyDescent="0.25">
      <c r="D668" t="s">
        <v>11</v>
      </c>
      <c r="E668" s="2">
        <v>0</v>
      </c>
      <c r="F668" s="2">
        <v>0</v>
      </c>
      <c r="G668" t="s">
        <v>128</v>
      </c>
    </row>
    <row r="669" spans="1:7" x14ac:dyDescent="0.25">
      <c r="D669" t="s">
        <v>12</v>
      </c>
      <c r="E669" s="2">
        <v>0</v>
      </c>
      <c r="F669" s="2">
        <v>0</v>
      </c>
    </row>
    <row r="670" spans="1:7" x14ac:dyDescent="0.25">
      <c r="A670" s="1">
        <v>44535</v>
      </c>
      <c r="B670" s="1">
        <v>44539</v>
      </c>
      <c r="C670" t="s">
        <v>131</v>
      </c>
      <c r="D670" t="s">
        <v>6</v>
      </c>
      <c r="E670">
        <v>4989</v>
      </c>
      <c r="G670" t="s">
        <v>132</v>
      </c>
    </row>
    <row r="671" spans="1:7" x14ac:dyDescent="0.25">
      <c r="D671" t="s">
        <v>10</v>
      </c>
      <c r="E671" s="2">
        <v>2588623.25</v>
      </c>
      <c r="F671" s="2">
        <v>0</v>
      </c>
      <c r="G671" t="s">
        <v>40</v>
      </c>
    </row>
    <row r="672" spans="1:7" x14ac:dyDescent="0.25">
      <c r="D672" t="s">
        <v>11</v>
      </c>
      <c r="E672" s="2">
        <v>2782115.8</v>
      </c>
      <c r="F672" s="2">
        <v>0</v>
      </c>
    </row>
    <row r="673" spans="1:7" x14ac:dyDescent="0.25">
      <c r="D673" t="s">
        <v>12</v>
      </c>
      <c r="E673" s="2">
        <v>-193492.55</v>
      </c>
      <c r="F673" s="2">
        <v>0</v>
      </c>
    </row>
    <row r="674" spans="1:7" x14ac:dyDescent="0.25">
      <c r="A674" s="1">
        <v>44634</v>
      </c>
      <c r="B674" s="1">
        <v>44643</v>
      </c>
      <c r="C674" t="s">
        <v>252</v>
      </c>
      <c r="D674" t="s">
        <v>6</v>
      </c>
      <c r="G674" t="s">
        <v>253</v>
      </c>
    </row>
    <row r="675" spans="1:7" x14ac:dyDescent="0.25">
      <c r="D675" t="s">
        <v>10</v>
      </c>
      <c r="E675" s="2">
        <v>524691.18000000005</v>
      </c>
      <c r="F675" s="2">
        <v>0</v>
      </c>
    </row>
    <row r="676" spans="1:7" x14ac:dyDescent="0.25">
      <c r="D676" t="s">
        <v>11</v>
      </c>
      <c r="E676" s="2">
        <v>512407.44</v>
      </c>
      <c r="F676" s="2">
        <v>0</v>
      </c>
    </row>
    <row r="677" spans="1:7" x14ac:dyDescent="0.25">
      <c r="D677" t="s">
        <v>12</v>
      </c>
      <c r="E677" s="2">
        <v>12283.74</v>
      </c>
      <c r="F677" s="2">
        <v>0</v>
      </c>
    </row>
    <row r="678" spans="1:7" x14ac:dyDescent="0.25">
      <c r="A678" s="1">
        <v>44477</v>
      </c>
      <c r="B678" s="1">
        <v>44484</v>
      </c>
      <c r="C678" t="s">
        <v>133</v>
      </c>
      <c r="D678" t="s">
        <v>6</v>
      </c>
      <c r="E678">
        <v>145</v>
      </c>
      <c r="G678" t="s">
        <v>112</v>
      </c>
    </row>
    <row r="679" spans="1:7" x14ac:dyDescent="0.25">
      <c r="D679" t="s">
        <v>10</v>
      </c>
      <c r="E679" s="2">
        <v>36000</v>
      </c>
      <c r="F679" s="2">
        <v>0</v>
      </c>
      <c r="G679" t="s">
        <v>128</v>
      </c>
    </row>
    <row r="680" spans="1:7" x14ac:dyDescent="0.25">
      <c r="D680" t="s">
        <v>11</v>
      </c>
      <c r="E680" s="2">
        <v>21794.14</v>
      </c>
      <c r="F680" s="2">
        <v>0</v>
      </c>
      <c r="G680" t="s">
        <v>127</v>
      </c>
    </row>
    <row r="681" spans="1:7" x14ac:dyDescent="0.25">
      <c r="D681" t="s">
        <v>12</v>
      </c>
      <c r="E681" s="2">
        <v>14205.86</v>
      </c>
      <c r="F681" s="2">
        <v>0</v>
      </c>
    </row>
    <row r="682" spans="1:7" x14ac:dyDescent="0.25">
      <c r="A682" s="1">
        <v>44488</v>
      </c>
      <c r="B682" s="1">
        <v>44491</v>
      </c>
      <c r="C682" t="s">
        <v>254</v>
      </c>
      <c r="D682" t="s">
        <v>6</v>
      </c>
      <c r="E682">
        <v>150</v>
      </c>
      <c r="G682" t="s">
        <v>251</v>
      </c>
    </row>
    <row r="683" spans="1:7" x14ac:dyDescent="0.25">
      <c r="D683" t="s">
        <v>10</v>
      </c>
      <c r="E683" s="2">
        <v>26000</v>
      </c>
      <c r="F683" s="2">
        <v>0</v>
      </c>
    </row>
    <row r="684" spans="1:7" x14ac:dyDescent="0.25">
      <c r="D684" t="s">
        <v>11</v>
      </c>
      <c r="E684" s="2">
        <v>7535</v>
      </c>
      <c r="F684" s="2">
        <v>0</v>
      </c>
    </row>
    <row r="685" spans="1:7" x14ac:dyDescent="0.25">
      <c r="D685" t="s">
        <v>12</v>
      </c>
      <c r="E685" s="2">
        <v>18465</v>
      </c>
      <c r="F685" s="2">
        <v>0</v>
      </c>
    </row>
    <row r="686" spans="1:7" x14ac:dyDescent="0.25">
      <c r="A686" s="1">
        <v>44619</v>
      </c>
      <c r="B686" s="1">
        <v>44621</v>
      </c>
      <c r="C686" t="s">
        <v>255</v>
      </c>
      <c r="D686" t="s">
        <v>6</v>
      </c>
      <c r="E686">
        <v>480</v>
      </c>
      <c r="G686" t="s">
        <v>256</v>
      </c>
    </row>
    <row r="687" spans="1:7" x14ac:dyDescent="0.25">
      <c r="D687" t="s">
        <v>10</v>
      </c>
      <c r="E687" s="2">
        <v>31650</v>
      </c>
      <c r="F687" s="2">
        <v>0</v>
      </c>
    </row>
    <row r="688" spans="1:7" x14ac:dyDescent="0.25">
      <c r="D688" t="s">
        <v>11</v>
      </c>
      <c r="E688" s="2">
        <v>28140.7</v>
      </c>
      <c r="F688" s="2">
        <v>0</v>
      </c>
    </row>
    <row r="689" spans="1:7" x14ac:dyDescent="0.25">
      <c r="D689" t="s">
        <v>12</v>
      </c>
      <c r="E689" s="2">
        <v>3509.3</v>
      </c>
      <c r="F689" s="2">
        <v>0</v>
      </c>
    </row>
    <row r="690" spans="1:7" x14ac:dyDescent="0.25">
      <c r="A690" s="1">
        <v>44718</v>
      </c>
      <c r="B690" s="1">
        <v>44720</v>
      </c>
      <c r="C690" t="s">
        <v>257</v>
      </c>
      <c r="D690" t="s">
        <v>6</v>
      </c>
      <c r="E690">
        <v>135</v>
      </c>
      <c r="G690" t="s">
        <v>256</v>
      </c>
    </row>
    <row r="691" spans="1:7" x14ac:dyDescent="0.25">
      <c r="D691" t="s">
        <v>10</v>
      </c>
      <c r="E691" s="2">
        <v>92553</v>
      </c>
      <c r="F691" s="2">
        <v>0</v>
      </c>
    </row>
    <row r="692" spans="1:7" x14ac:dyDescent="0.25">
      <c r="D692" t="s">
        <v>11</v>
      </c>
      <c r="E692" s="2">
        <v>82237.5</v>
      </c>
      <c r="F692" s="2">
        <v>0</v>
      </c>
    </row>
    <row r="693" spans="1:7" x14ac:dyDescent="0.25">
      <c r="D693" t="s">
        <v>12</v>
      </c>
      <c r="E693" s="2">
        <v>10315.5</v>
      </c>
      <c r="F693" s="2">
        <v>0</v>
      </c>
    </row>
    <row r="694" spans="1:7" x14ac:dyDescent="0.25">
      <c r="A694" s="1">
        <v>44501</v>
      </c>
      <c r="B694" s="1">
        <v>44504</v>
      </c>
      <c r="C694" t="s">
        <v>258</v>
      </c>
      <c r="D694" t="s">
        <v>6</v>
      </c>
      <c r="E694">
        <v>577</v>
      </c>
      <c r="G694" t="s">
        <v>259</v>
      </c>
    </row>
    <row r="695" spans="1:7" x14ac:dyDescent="0.25">
      <c r="D695" t="s">
        <v>10</v>
      </c>
      <c r="E695" s="2">
        <v>83625</v>
      </c>
      <c r="F695" s="2">
        <v>0</v>
      </c>
    </row>
    <row r="696" spans="1:7" x14ac:dyDescent="0.25">
      <c r="D696" t="s">
        <v>11</v>
      </c>
      <c r="E696" s="2">
        <v>74321.009999999995</v>
      </c>
      <c r="F696" s="2">
        <v>0</v>
      </c>
    </row>
    <row r="697" spans="1:7" x14ac:dyDescent="0.25">
      <c r="D697" t="s">
        <v>12</v>
      </c>
      <c r="E697" s="2">
        <v>9303.99</v>
      </c>
      <c r="F697" s="2">
        <v>0</v>
      </c>
    </row>
    <row r="698" spans="1:7" x14ac:dyDescent="0.25">
      <c r="A698" s="1">
        <v>44404</v>
      </c>
      <c r="B698" s="1">
        <v>44406</v>
      </c>
      <c r="C698" t="s">
        <v>260</v>
      </c>
      <c r="D698" t="s">
        <v>6</v>
      </c>
      <c r="E698">
        <v>200</v>
      </c>
      <c r="G698" t="s">
        <v>251</v>
      </c>
    </row>
    <row r="699" spans="1:7" x14ac:dyDescent="0.25">
      <c r="D699" t="s">
        <v>10</v>
      </c>
      <c r="E699" s="2">
        <v>10000</v>
      </c>
      <c r="F699" s="2">
        <v>0</v>
      </c>
    </row>
    <row r="700" spans="1:7" x14ac:dyDescent="0.25">
      <c r="D700" t="s">
        <v>11</v>
      </c>
      <c r="E700" s="2">
        <v>10000</v>
      </c>
      <c r="F700" s="2">
        <v>0</v>
      </c>
    </row>
    <row r="701" spans="1:7" x14ac:dyDescent="0.25">
      <c r="D701" t="s">
        <v>12</v>
      </c>
      <c r="E701" s="2">
        <v>0</v>
      </c>
      <c r="F701" s="2">
        <v>0</v>
      </c>
    </row>
    <row r="702" spans="1:7" x14ac:dyDescent="0.25">
      <c r="A702" s="1">
        <v>44403</v>
      </c>
      <c r="B702" s="1">
        <v>44405</v>
      </c>
      <c r="C702" t="s">
        <v>261</v>
      </c>
      <c r="D702" t="s">
        <v>6</v>
      </c>
      <c r="E702">
        <v>92</v>
      </c>
      <c r="G702" t="s">
        <v>132</v>
      </c>
    </row>
    <row r="703" spans="1:7" x14ac:dyDescent="0.25">
      <c r="D703" t="s">
        <v>10</v>
      </c>
      <c r="E703" s="2">
        <v>8525</v>
      </c>
      <c r="F703" s="2">
        <v>10428.5</v>
      </c>
    </row>
    <row r="704" spans="1:7" x14ac:dyDescent="0.25">
      <c r="D704" t="s">
        <v>11</v>
      </c>
      <c r="E704" s="2">
        <v>3036.75</v>
      </c>
      <c r="F704" s="2">
        <v>2350.8200000000002</v>
      </c>
    </row>
    <row r="705" spans="1:7" x14ac:dyDescent="0.25">
      <c r="D705" t="s">
        <v>12</v>
      </c>
      <c r="E705" s="2">
        <v>5488.25</v>
      </c>
      <c r="F705" s="2">
        <v>8077.68</v>
      </c>
    </row>
    <row r="706" spans="1:7" x14ac:dyDescent="0.25">
      <c r="A706" s="1">
        <v>44647</v>
      </c>
      <c r="B706" s="1">
        <v>44650</v>
      </c>
      <c r="C706" t="s">
        <v>262</v>
      </c>
      <c r="D706" t="s">
        <v>6</v>
      </c>
      <c r="E706">
        <v>135</v>
      </c>
      <c r="G706" t="s">
        <v>256</v>
      </c>
    </row>
    <row r="707" spans="1:7" x14ac:dyDescent="0.25">
      <c r="D707" t="s">
        <v>10</v>
      </c>
      <c r="E707" s="2">
        <v>19375</v>
      </c>
      <c r="F707" s="2">
        <v>0</v>
      </c>
    </row>
    <row r="708" spans="1:7" x14ac:dyDescent="0.25">
      <c r="D708" t="s">
        <v>11</v>
      </c>
      <c r="E708" s="2">
        <v>9805.34</v>
      </c>
      <c r="F708" s="2">
        <v>0</v>
      </c>
    </row>
    <row r="709" spans="1:7" x14ac:dyDescent="0.25">
      <c r="D709" t="s">
        <v>12</v>
      </c>
      <c r="E709" s="2">
        <v>9569.66</v>
      </c>
      <c r="F709" s="2">
        <v>0</v>
      </c>
    </row>
    <row r="710" spans="1:7" x14ac:dyDescent="0.25">
      <c r="A710" s="1">
        <v>44657</v>
      </c>
      <c r="B710" s="1">
        <v>44659</v>
      </c>
      <c r="C710" t="s">
        <v>263</v>
      </c>
      <c r="D710" t="s">
        <v>6</v>
      </c>
      <c r="E710">
        <v>250</v>
      </c>
      <c r="G710" t="s">
        <v>251</v>
      </c>
    </row>
    <row r="711" spans="1:7" x14ac:dyDescent="0.25">
      <c r="D711" t="s">
        <v>10</v>
      </c>
      <c r="E711" s="2">
        <v>70000</v>
      </c>
      <c r="F711" s="2">
        <v>0</v>
      </c>
    </row>
    <row r="712" spans="1:7" x14ac:dyDescent="0.25">
      <c r="D712" t="s">
        <v>11</v>
      </c>
      <c r="E712" s="2">
        <v>70000</v>
      </c>
      <c r="F712" s="2">
        <v>0</v>
      </c>
    </row>
    <row r="713" spans="1:7" x14ac:dyDescent="0.25">
      <c r="D713" t="s">
        <v>12</v>
      </c>
      <c r="E713" s="2">
        <v>0</v>
      </c>
      <c r="F713" s="2">
        <v>0</v>
      </c>
    </row>
    <row r="714" spans="1:7" x14ac:dyDescent="0.25">
      <c r="A714" s="1">
        <v>44396</v>
      </c>
      <c r="B714" s="1">
        <v>44398</v>
      </c>
      <c r="C714" t="s">
        <v>264</v>
      </c>
      <c r="D714" t="s">
        <v>6</v>
      </c>
      <c r="F714">
        <v>140</v>
      </c>
      <c r="G714" t="s">
        <v>132</v>
      </c>
    </row>
    <row r="715" spans="1:7" x14ac:dyDescent="0.25">
      <c r="D715" t="s">
        <v>10</v>
      </c>
      <c r="E715" s="2">
        <v>1500</v>
      </c>
      <c r="F715" s="2">
        <v>5005</v>
      </c>
    </row>
    <row r="716" spans="1:7" x14ac:dyDescent="0.25">
      <c r="D716" t="s">
        <v>11</v>
      </c>
      <c r="E716" s="2">
        <v>1461.6</v>
      </c>
      <c r="F716" s="2">
        <v>3715</v>
      </c>
    </row>
    <row r="717" spans="1:7" x14ac:dyDescent="0.25">
      <c r="D717" t="s">
        <v>12</v>
      </c>
      <c r="E717" s="2">
        <v>38.4</v>
      </c>
      <c r="F717" s="2">
        <v>1290</v>
      </c>
    </row>
    <row r="718" spans="1:7" x14ac:dyDescent="0.25">
      <c r="A718" s="1">
        <v>44520</v>
      </c>
      <c r="B718" s="1">
        <v>44522</v>
      </c>
      <c r="C718" t="s">
        <v>137</v>
      </c>
      <c r="D718" t="s">
        <v>6</v>
      </c>
      <c r="F718">
        <v>44</v>
      </c>
      <c r="G718" t="s">
        <v>110</v>
      </c>
    </row>
    <row r="719" spans="1:7" x14ac:dyDescent="0.25">
      <c r="D719" t="s">
        <v>10</v>
      </c>
      <c r="E719" s="2">
        <v>200</v>
      </c>
      <c r="F719" s="2">
        <v>399</v>
      </c>
      <c r="G719" t="s">
        <v>138</v>
      </c>
    </row>
    <row r="720" spans="1:7" x14ac:dyDescent="0.25">
      <c r="D720" t="s">
        <v>11</v>
      </c>
      <c r="E720" s="2">
        <v>173.94</v>
      </c>
      <c r="F720" s="2">
        <v>399</v>
      </c>
    </row>
    <row r="721" spans="1:7" x14ac:dyDescent="0.25">
      <c r="D721" t="s">
        <v>12</v>
      </c>
      <c r="E721" s="2">
        <v>26.06</v>
      </c>
      <c r="F721" s="2">
        <v>0</v>
      </c>
    </row>
    <row r="722" spans="1:7" x14ac:dyDescent="0.25">
      <c r="A722" s="1">
        <v>44439</v>
      </c>
      <c r="B722" s="1">
        <v>44441</v>
      </c>
      <c r="C722" t="s">
        <v>265</v>
      </c>
      <c r="D722" t="s">
        <v>6</v>
      </c>
      <c r="E722">
        <v>60</v>
      </c>
      <c r="F722">
        <v>190</v>
      </c>
      <c r="G722" t="s">
        <v>132</v>
      </c>
    </row>
    <row r="723" spans="1:7" x14ac:dyDescent="0.25">
      <c r="D723" t="s">
        <v>10</v>
      </c>
      <c r="E723" s="2">
        <v>6620</v>
      </c>
      <c r="F723" s="2">
        <v>10572.17</v>
      </c>
    </row>
    <row r="724" spans="1:7" x14ac:dyDescent="0.25">
      <c r="D724" t="s">
        <v>11</v>
      </c>
      <c r="E724" s="2">
        <v>5544.9</v>
      </c>
      <c r="F724" s="2">
        <v>6313.54</v>
      </c>
    </row>
    <row r="725" spans="1:7" x14ac:dyDescent="0.25">
      <c r="D725" t="s">
        <v>12</v>
      </c>
      <c r="E725" s="2">
        <v>1075.0999999999999</v>
      </c>
      <c r="F725" s="2">
        <v>4258.63</v>
      </c>
    </row>
    <row r="726" spans="1:7" x14ac:dyDescent="0.25">
      <c r="A726" s="1">
        <v>44508</v>
      </c>
      <c r="B726" s="1">
        <v>44510</v>
      </c>
      <c r="C726" t="s">
        <v>266</v>
      </c>
      <c r="D726" t="s">
        <v>6</v>
      </c>
      <c r="E726">
        <v>50</v>
      </c>
      <c r="F726">
        <v>39</v>
      </c>
      <c r="G726" t="s">
        <v>132</v>
      </c>
    </row>
    <row r="727" spans="1:7" x14ac:dyDescent="0.25">
      <c r="D727" t="s">
        <v>10</v>
      </c>
      <c r="E727" s="2">
        <v>6745</v>
      </c>
      <c r="F727" s="2">
        <v>6623.99</v>
      </c>
    </row>
    <row r="728" spans="1:7" x14ac:dyDescent="0.25">
      <c r="D728" t="s">
        <v>11</v>
      </c>
      <c r="E728" s="2">
        <v>6375.54</v>
      </c>
      <c r="F728" s="2">
        <v>1947.45</v>
      </c>
    </row>
    <row r="729" spans="1:7" x14ac:dyDescent="0.25">
      <c r="D729" t="s">
        <v>12</v>
      </c>
      <c r="E729" s="2">
        <v>369.46</v>
      </c>
      <c r="F729" s="2">
        <v>4676.54</v>
      </c>
    </row>
    <row r="730" spans="1:7" x14ac:dyDescent="0.25">
      <c r="A730" s="1">
        <v>44483</v>
      </c>
      <c r="B730" s="1">
        <v>44484</v>
      </c>
      <c r="C730" t="s">
        <v>109</v>
      </c>
      <c r="D730" t="s">
        <v>6</v>
      </c>
      <c r="G730" t="s">
        <v>110</v>
      </c>
    </row>
    <row r="731" spans="1:7" x14ac:dyDescent="0.25">
      <c r="D731" t="s">
        <v>10</v>
      </c>
      <c r="E731" s="2">
        <v>0</v>
      </c>
      <c r="F731" s="2">
        <v>0</v>
      </c>
      <c r="G731" t="s">
        <v>111</v>
      </c>
    </row>
    <row r="732" spans="1:7" x14ac:dyDescent="0.25">
      <c r="D732" t="s">
        <v>11</v>
      </c>
      <c r="E732" s="2">
        <v>0</v>
      </c>
      <c r="F732" s="2">
        <v>0</v>
      </c>
      <c r="G732" t="s">
        <v>112</v>
      </c>
    </row>
    <row r="733" spans="1:7" x14ac:dyDescent="0.25">
      <c r="D733" t="s">
        <v>12</v>
      </c>
      <c r="E733" s="2">
        <v>0</v>
      </c>
      <c r="F733" s="2">
        <v>0</v>
      </c>
    </row>
    <row r="734" spans="1:7" x14ac:dyDescent="0.25">
      <c r="A734" s="1">
        <v>44431</v>
      </c>
      <c r="B734" s="1">
        <v>44435</v>
      </c>
      <c r="C734" t="s">
        <v>267</v>
      </c>
      <c r="D734" t="s">
        <v>6</v>
      </c>
      <c r="E734">
        <v>150</v>
      </c>
      <c r="F734">
        <v>354</v>
      </c>
      <c r="G734" t="s">
        <v>268</v>
      </c>
    </row>
    <row r="735" spans="1:7" x14ac:dyDescent="0.25">
      <c r="D735" t="s">
        <v>10</v>
      </c>
      <c r="E735" s="2">
        <v>3491.38</v>
      </c>
      <c r="F735" s="2">
        <v>6172.65</v>
      </c>
    </row>
    <row r="736" spans="1:7" x14ac:dyDescent="0.25">
      <c r="D736" t="s">
        <v>11</v>
      </c>
      <c r="E736" s="2">
        <v>3293.7</v>
      </c>
      <c r="F736" s="2">
        <v>5475.84</v>
      </c>
    </row>
    <row r="737" spans="1:7" x14ac:dyDescent="0.25">
      <c r="D737" t="s">
        <v>12</v>
      </c>
      <c r="E737" s="2">
        <v>197.68</v>
      </c>
      <c r="F737" s="2">
        <v>696.81</v>
      </c>
    </row>
    <row r="738" spans="1:7" x14ac:dyDescent="0.25">
      <c r="A738" s="1">
        <v>44501</v>
      </c>
      <c r="B738" s="1">
        <v>44504</v>
      </c>
      <c r="C738" t="s">
        <v>269</v>
      </c>
      <c r="D738" t="s">
        <v>6</v>
      </c>
      <c r="E738">
        <v>190</v>
      </c>
      <c r="F738">
        <v>69</v>
      </c>
      <c r="G738" t="s">
        <v>132</v>
      </c>
    </row>
    <row r="739" spans="1:7" x14ac:dyDescent="0.25">
      <c r="D739" t="s">
        <v>10</v>
      </c>
      <c r="E739" s="2">
        <v>11948.75</v>
      </c>
      <c r="F739" s="2">
        <v>6207.8</v>
      </c>
    </row>
    <row r="740" spans="1:7" x14ac:dyDescent="0.25">
      <c r="D740" t="s">
        <v>11</v>
      </c>
      <c r="E740" s="2">
        <v>7321.17</v>
      </c>
      <c r="F740" s="2">
        <v>2655.75</v>
      </c>
    </row>
    <row r="741" spans="1:7" x14ac:dyDescent="0.25">
      <c r="D741" t="s">
        <v>12</v>
      </c>
      <c r="E741" s="2">
        <v>4627.58</v>
      </c>
      <c r="F741" s="2">
        <v>3552.05</v>
      </c>
    </row>
    <row r="742" spans="1:7" x14ac:dyDescent="0.25">
      <c r="A742" s="1">
        <v>44611</v>
      </c>
      <c r="B742" s="1">
        <v>44615</v>
      </c>
      <c r="C742" t="s">
        <v>270</v>
      </c>
      <c r="D742" t="s">
        <v>6</v>
      </c>
      <c r="E742">
        <v>800</v>
      </c>
      <c r="F742">
        <v>2228</v>
      </c>
      <c r="G742" t="s">
        <v>271</v>
      </c>
    </row>
    <row r="743" spans="1:7" x14ac:dyDescent="0.25">
      <c r="D743" t="s">
        <v>10</v>
      </c>
      <c r="E743" s="2">
        <v>35000</v>
      </c>
      <c r="F743" s="2">
        <v>0</v>
      </c>
      <c r="G743" t="s">
        <v>251</v>
      </c>
    </row>
    <row r="744" spans="1:7" x14ac:dyDescent="0.25">
      <c r="D744" t="s">
        <v>11</v>
      </c>
      <c r="E744" s="2">
        <v>30000</v>
      </c>
      <c r="F744" s="2">
        <v>0</v>
      </c>
    </row>
    <row r="745" spans="1:7" x14ac:dyDescent="0.25">
      <c r="D745" t="s">
        <v>12</v>
      </c>
      <c r="E745" s="2">
        <v>5000</v>
      </c>
      <c r="F745" s="2">
        <v>0</v>
      </c>
    </row>
    <row r="747" spans="1:7" x14ac:dyDescent="0.25">
      <c r="A747" s="3" t="s">
        <v>272</v>
      </c>
    </row>
    <row r="748" spans="1:7" x14ac:dyDescent="0.25">
      <c r="A748" s="1">
        <v>44432</v>
      </c>
      <c r="B748" s="1">
        <v>44435</v>
      </c>
      <c r="C748" t="s">
        <v>273</v>
      </c>
      <c r="D748" t="s">
        <v>6</v>
      </c>
      <c r="E748">
        <v>20</v>
      </c>
      <c r="F748">
        <v>165</v>
      </c>
      <c r="G748" t="s">
        <v>274</v>
      </c>
    </row>
    <row r="749" spans="1:7" x14ac:dyDescent="0.25">
      <c r="D749" t="s">
        <v>10</v>
      </c>
      <c r="E749" s="2">
        <v>2000</v>
      </c>
      <c r="F749" s="2">
        <v>2800</v>
      </c>
      <c r="G749" t="s">
        <v>175</v>
      </c>
    </row>
    <row r="750" spans="1:7" x14ac:dyDescent="0.25">
      <c r="D750" t="s">
        <v>11</v>
      </c>
      <c r="E750" s="2">
        <v>1995.66</v>
      </c>
      <c r="F750" s="2">
        <v>1406.52</v>
      </c>
    </row>
    <row r="751" spans="1:7" x14ac:dyDescent="0.25">
      <c r="D751" t="s">
        <v>12</v>
      </c>
      <c r="E751" s="2">
        <v>4.34</v>
      </c>
      <c r="F751" s="2">
        <v>1393.48</v>
      </c>
    </row>
    <row r="752" spans="1:7" x14ac:dyDescent="0.25">
      <c r="A752" s="1">
        <v>44481</v>
      </c>
      <c r="B752" s="1">
        <v>44483</v>
      </c>
      <c r="C752" t="s">
        <v>275</v>
      </c>
      <c r="D752" t="s">
        <v>6</v>
      </c>
      <c r="E752">
        <v>159</v>
      </c>
      <c r="F752">
        <v>200</v>
      </c>
      <c r="G752" t="s">
        <v>276</v>
      </c>
    </row>
    <row r="753" spans="1:9" x14ac:dyDescent="0.25">
      <c r="D753" t="s">
        <v>10</v>
      </c>
      <c r="E753" s="2">
        <v>7050</v>
      </c>
      <c r="F753" s="2">
        <v>12325</v>
      </c>
    </row>
    <row r="754" spans="1:9" x14ac:dyDescent="0.25">
      <c r="D754" t="s">
        <v>11</v>
      </c>
      <c r="E754" s="2">
        <v>5760.21</v>
      </c>
      <c r="F754" s="2">
        <v>4218.4799999999996</v>
      </c>
    </row>
    <row r="755" spans="1:9" x14ac:dyDescent="0.25">
      <c r="D755" t="s">
        <v>12</v>
      </c>
      <c r="E755" s="2">
        <v>1289.79</v>
      </c>
      <c r="F755" s="2">
        <v>8106.52</v>
      </c>
    </row>
    <row r="757" spans="1:9" x14ac:dyDescent="0.25">
      <c r="A757" s="3" t="s">
        <v>277</v>
      </c>
    </row>
    <row r="758" spans="1:9" x14ac:dyDescent="0.25">
      <c r="A758" s="1">
        <v>44474</v>
      </c>
      <c r="B758" s="1">
        <v>44478</v>
      </c>
      <c r="C758" t="s">
        <v>57</v>
      </c>
      <c r="D758" t="s">
        <v>6</v>
      </c>
      <c r="E758">
        <v>550</v>
      </c>
      <c r="F758">
        <v>650</v>
      </c>
      <c r="G758" t="s">
        <v>58</v>
      </c>
    </row>
    <row r="759" spans="1:9" x14ac:dyDescent="0.25">
      <c r="D759" t="s">
        <v>10</v>
      </c>
      <c r="E759" s="2">
        <v>24750</v>
      </c>
      <c r="F759" s="2">
        <v>46570</v>
      </c>
      <c r="G759" t="s">
        <v>59</v>
      </c>
    </row>
    <row r="760" spans="1:9" x14ac:dyDescent="0.25">
      <c r="D760" t="s">
        <v>11</v>
      </c>
      <c r="E760" s="2">
        <v>13486.31</v>
      </c>
      <c r="F760" s="2">
        <v>35501.54</v>
      </c>
    </row>
    <row r="761" spans="1:9" x14ac:dyDescent="0.25">
      <c r="D761" t="s">
        <v>12</v>
      </c>
      <c r="E761" s="2">
        <v>11263.69</v>
      </c>
      <c r="F761" s="2">
        <v>11068.46</v>
      </c>
      <c r="I761">
        <f>650+598</f>
        <v>1248</v>
      </c>
    </row>
    <row r="762" spans="1:9" x14ac:dyDescent="0.25">
      <c r="A762" s="1">
        <v>44395</v>
      </c>
      <c r="B762" s="1">
        <v>44400</v>
      </c>
      <c r="C762" t="s">
        <v>278</v>
      </c>
      <c r="D762" t="s">
        <v>6</v>
      </c>
      <c r="E762">
        <v>270</v>
      </c>
      <c r="F762">
        <v>598</v>
      </c>
      <c r="G762" t="s">
        <v>279</v>
      </c>
    </row>
    <row r="763" spans="1:9" x14ac:dyDescent="0.25">
      <c r="D763" t="s">
        <v>10</v>
      </c>
      <c r="E763" s="2">
        <v>168937</v>
      </c>
      <c r="F763" s="2">
        <v>44380</v>
      </c>
    </row>
    <row r="764" spans="1:9" x14ac:dyDescent="0.25">
      <c r="D764" t="s">
        <v>11</v>
      </c>
      <c r="E764" s="2">
        <v>168854.26</v>
      </c>
      <c r="F764" s="2">
        <v>43660.51</v>
      </c>
    </row>
    <row r="765" spans="1:9" x14ac:dyDescent="0.25">
      <c r="D765" t="s">
        <v>12</v>
      </c>
      <c r="E765" s="2">
        <v>82.74</v>
      </c>
      <c r="F765" s="2">
        <v>719.49</v>
      </c>
    </row>
    <row r="767" spans="1:9" x14ac:dyDescent="0.25">
      <c r="A767" s="3" t="s">
        <v>280</v>
      </c>
    </row>
    <row r="768" spans="1:9" x14ac:dyDescent="0.25">
      <c r="A768" s="1">
        <v>44517</v>
      </c>
      <c r="B768" s="1">
        <v>44518</v>
      </c>
      <c r="C768" t="s">
        <v>281</v>
      </c>
      <c r="D768" t="s">
        <v>6</v>
      </c>
      <c r="E768">
        <v>40</v>
      </c>
      <c r="F768">
        <v>210</v>
      </c>
      <c r="G768" t="s">
        <v>282</v>
      </c>
    </row>
    <row r="769" spans="1:9" x14ac:dyDescent="0.25">
      <c r="D769" t="s">
        <v>10</v>
      </c>
      <c r="E769" s="2">
        <v>21945</v>
      </c>
      <c r="F769" s="2">
        <v>35965.61</v>
      </c>
    </row>
    <row r="770" spans="1:9" x14ac:dyDescent="0.25">
      <c r="D770" t="s">
        <v>11</v>
      </c>
      <c r="E770" s="2">
        <v>21548</v>
      </c>
      <c r="F770" s="2">
        <v>17752.7</v>
      </c>
    </row>
    <row r="771" spans="1:9" x14ac:dyDescent="0.25">
      <c r="D771" t="s">
        <v>12</v>
      </c>
      <c r="E771" s="2">
        <v>397</v>
      </c>
      <c r="F771" s="2">
        <v>18212.91</v>
      </c>
      <c r="I771">
        <f>210+236</f>
        <v>446</v>
      </c>
    </row>
    <row r="772" spans="1:9" x14ac:dyDescent="0.25">
      <c r="A772" s="1">
        <v>44375</v>
      </c>
      <c r="B772" s="1">
        <v>44379</v>
      </c>
      <c r="C772" t="s">
        <v>283</v>
      </c>
      <c r="D772" t="s">
        <v>6</v>
      </c>
      <c r="E772">
        <v>60</v>
      </c>
      <c r="F772">
        <v>236</v>
      </c>
      <c r="G772" t="s">
        <v>282</v>
      </c>
    </row>
    <row r="773" spans="1:9" x14ac:dyDescent="0.25">
      <c r="D773" t="s">
        <v>10</v>
      </c>
      <c r="E773" s="2">
        <v>6600</v>
      </c>
      <c r="F773" s="2">
        <v>13700</v>
      </c>
    </row>
    <row r="774" spans="1:9" x14ac:dyDescent="0.25">
      <c r="D774" t="s">
        <v>11</v>
      </c>
      <c r="E774" s="2">
        <v>1882.74</v>
      </c>
      <c r="F774" s="2">
        <v>4995.53</v>
      </c>
    </row>
    <row r="775" spans="1:9" x14ac:dyDescent="0.25">
      <c r="D775" t="s">
        <v>12</v>
      </c>
      <c r="E775" s="2">
        <v>4717.26</v>
      </c>
      <c r="F775" s="2">
        <v>8704.4699999999993</v>
      </c>
    </row>
    <row r="776" spans="1:9" x14ac:dyDescent="0.25">
      <c r="A776" s="1">
        <v>44740</v>
      </c>
      <c r="B776" s="1">
        <v>44743</v>
      </c>
      <c r="C776" t="s">
        <v>284</v>
      </c>
      <c r="D776" t="s">
        <v>6</v>
      </c>
      <c r="E776">
        <v>60</v>
      </c>
      <c r="G776" t="s">
        <v>282</v>
      </c>
    </row>
    <row r="777" spans="1:9" x14ac:dyDescent="0.25">
      <c r="D777" t="s">
        <v>10</v>
      </c>
      <c r="E777" s="2">
        <v>5909.09</v>
      </c>
      <c r="F777" s="2">
        <v>0</v>
      </c>
    </row>
    <row r="778" spans="1:9" x14ac:dyDescent="0.25">
      <c r="D778" t="s">
        <v>11</v>
      </c>
      <c r="E778" s="2">
        <v>4747.68</v>
      </c>
      <c r="F778" s="2">
        <v>0</v>
      </c>
    </row>
    <row r="779" spans="1:9" x14ac:dyDescent="0.25">
      <c r="D779" t="s">
        <v>12</v>
      </c>
      <c r="E779" s="2">
        <v>1161.4100000000001</v>
      </c>
      <c r="F779" s="2">
        <v>0</v>
      </c>
    </row>
    <row r="781" spans="1:9" x14ac:dyDescent="0.25">
      <c r="A781" s="3" t="s">
        <v>285</v>
      </c>
    </row>
    <row r="782" spans="1:9" x14ac:dyDescent="0.25">
      <c r="A782" s="1">
        <v>44445</v>
      </c>
      <c r="B782" s="1">
        <v>44447</v>
      </c>
      <c r="C782" t="s">
        <v>286</v>
      </c>
      <c r="D782" t="s">
        <v>6</v>
      </c>
      <c r="E782">
        <v>20</v>
      </c>
      <c r="F782">
        <v>84</v>
      </c>
      <c r="G782" t="s">
        <v>287</v>
      </c>
    </row>
    <row r="783" spans="1:9" x14ac:dyDescent="0.25">
      <c r="D783" t="s">
        <v>10</v>
      </c>
      <c r="E783" s="2">
        <v>2350</v>
      </c>
      <c r="F783" s="2">
        <v>1202.97</v>
      </c>
    </row>
    <row r="784" spans="1:9" x14ac:dyDescent="0.25">
      <c r="D784" t="s">
        <v>11</v>
      </c>
      <c r="E784" s="2">
        <v>2001</v>
      </c>
      <c r="F784" s="2">
        <v>1243.8800000000001</v>
      </c>
      <c r="I784">
        <f>84+946</f>
        <v>1030</v>
      </c>
    </row>
    <row r="785" spans="1:7" x14ac:dyDescent="0.25">
      <c r="D785" t="s">
        <v>12</v>
      </c>
      <c r="E785" s="2">
        <v>349</v>
      </c>
      <c r="F785" s="2">
        <v>-40.909999999999997</v>
      </c>
    </row>
    <row r="786" spans="1:7" x14ac:dyDescent="0.25">
      <c r="A786" s="1">
        <v>44387</v>
      </c>
      <c r="B786" s="1">
        <v>44391</v>
      </c>
      <c r="C786" t="s">
        <v>288</v>
      </c>
      <c r="D786" t="s">
        <v>6</v>
      </c>
      <c r="E786">
        <v>500</v>
      </c>
      <c r="F786">
        <v>946</v>
      </c>
      <c r="G786" t="s">
        <v>287</v>
      </c>
    </row>
    <row r="787" spans="1:7" x14ac:dyDescent="0.25">
      <c r="D787" t="s">
        <v>10</v>
      </c>
      <c r="E787" s="2">
        <v>105462</v>
      </c>
      <c r="F787" s="2">
        <v>130352.64</v>
      </c>
    </row>
    <row r="788" spans="1:7" x14ac:dyDescent="0.25">
      <c r="D788" t="s">
        <v>11</v>
      </c>
      <c r="E788" s="2">
        <v>86145.79</v>
      </c>
      <c r="F788" s="2">
        <v>73430.039999999994</v>
      </c>
    </row>
    <row r="789" spans="1:7" x14ac:dyDescent="0.25">
      <c r="D789" t="s">
        <v>12</v>
      </c>
      <c r="E789" s="2">
        <v>19316.21</v>
      </c>
      <c r="F789" s="2">
        <v>56922.6</v>
      </c>
    </row>
    <row r="791" spans="1:7" x14ac:dyDescent="0.25">
      <c r="A791" s="3" t="s">
        <v>289</v>
      </c>
    </row>
    <row r="792" spans="1:7" x14ac:dyDescent="0.25">
      <c r="A792" s="1">
        <v>44515</v>
      </c>
      <c r="B792" s="1">
        <v>44517</v>
      </c>
      <c r="C792" t="s">
        <v>47</v>
      </c>
      <c r="D792" t="s">
        <v>6</v>
      </c>
      <c r="E792">
        <v>100</v>
      </c>
      <c r="F792">
        <v>77</v>
      </c>
      <c r="G792" t="s">
        <v>43</v>
      </c>
    </row>
    <row r="793" spans="1:7" x14ac:dyDescent="0.25">
      <c r="D793" t="s">
        <v>10</v>
      </c>
      <c r="E793" s="2">
        <v>10000</v>
      </c>
      <c r="F793" s="2">
        <v>0</v>
      </c>
      <c r="G793" t="s">
        <v>48</v>
      </c>
    </row>
    <row r="794" spans="1:7" x14ac:dyDescent="0.25">
      <c r="D794" t="s">
        <v>11</v>
      </c>
      <c r="E794" s="2">
        <v>10000</v>
      </c>
      <c r="F794" s="2">
        <v>0</v>
      </c>
      <c r="G794" t="s">
        <v>18</v>
      </c>
    </row>
    <row r="795" spans="1:7" x14ac:dyDescent="0.25">
      <c r="D795" t="s">
        <v>12</v>
      </c>
      <c r="E795" s="2">
        <v>0</v>
      </c>
      <c r="F795" s="2">
        <v>0</v>
      </c>
    </row>
    <row r="796" spans="1:7" x14ac:dyDescent="0.25">
      <c r="A796" s="1">
        <v>44530</v>
      </c>
      <c r="B796" s="1">
        <v>44530</v>
      </c>
      <c r="C796" t="s">
        <v>54</v>
      </c>
      <c r="D796" t="s">
        <v>6</v>
      </c>
      <c r="E796">
        <v>60</v>
      </c>
      <c r="G796" t="s">
        <v>55</v>
      </c>
    </row>
    <row r="797" spans="1:7" x14ac:dyDescent="0.25">
      <c r="D797" t="s">
        <v>10</v>
      </c>
      <c r="E797" s="2">
        <v>3256.8</v>
      </c>
      <c r="F797" s="2">
        <v>0</v>
      </c>
      <c r="G797" t="s">
        <v>56</v>
      </c>
    </row>
    <row r="798" spans="1:7" x14ac:dyDescent="0.25">
      <c r="D798" t="s">
        <v>11</v>
      </c>
      <c r="E798" s="2">
        <v>1249.32</v>
      </c>
      <c r="F798" s="2">
        <v>0</v>
      </c>
    </row>
    <row r="799" spans="1:7" x14ac:dyDescent="0.25">
      <c r="D799" t="s">
        <v>12</v>
      </c>
      <c r="E799" s="2">
        <v>2007.48</v>
      </c>
      <c r="F799" s="2">
        <v>0</v>
      </c>
    </row>
    <row r="800" spans="1:7" x14ac:dyDescent="0.25">
      <c r="A800" s="1">
        <v>44536</v>
      </c>
      <c r="B800" s="1">
        <v>44537</v>
      </c>
      <c r="C800" t="s">
        <v>290</v>
      </c>
      <c r="D800" t="s">
        <v>6</v>
      </c>
      <c r="E800">
        <v>105</v>
      </c>
      <c r="F800">
        <v>51</v>
      </c>
      <c r="G800" t="s">
        <v>195</v>
      </c>
    </row>
    <row r="801" spans="1:7" x14ac:dyDescent="0.25">
      <c r="D801" t="s">
        <v>10</v>
      </c>
      <c r="E801" s="2">
        <v>70686.52</v>
      </c>
      <c r="F801" s="2">
        <v>37569.24</v>
      </c>
    </row>
    <row r="802" spans="1:7" x14ac:dyDescent="0.25">
      <c r="D802" t="s">
        <v>11</v>
      </c>
      <c r="E802" s="2">
        <v>70255.320000000007</v>
      </c>
      <c r="F802" s="2">
        <v>40426.199999999997</v>
      </c>
    </row>
    <row r="803" spans="1:7" x14ac:dyDescent="0.25">
      <c r="D803" t="s">
        <v>12</v>
      </c>
      <c r="E803" s="2">
        <v>431.2</v>
      </c>
      <c r="F803" s="2">
        <v>-2856.96</v>
      </c>
    </row>
    <row r="804" spans="1:7" x14ac:dyDescent="0.25">
      <c r="A804" s="1">
        <v>44467</v>
      </c>
      <c r="B804" s="1">
        <v>44469</v>
      </c>
      <c r="C804" t="s">
        <v>291</v>
      </c>
      <c r="D804" t="s">
        <v>6</v>
      </c>
      <c r="E804">
        <v>100</v>
      </c>
      <c r="G804" t="s">
        <v>48</v>
      </c>
    </row>
    <row r="805" spans="1:7" x14ac:dyDescent="0.25">
      <c r="D805" t="s">
        <v>10</v>
      </c>
      <c r="E805" s="2">
        <v>30000</v>
      </c>
      <c r="F805" s="2">
        <v>0</v>
      </c>
    </row>
    <row r="806" spans="1:7" x14ac:dyDescent="0.25">
      <c r="D806" t="s">
        <v>11</v>
      </c>
      <c r="E806" s="2">
        <v>30000</v>
      </c>
      <c r="F806" s="2">
        <v>0</v>
      </c>
    </row>
    <row r="807" spans="1:7" x14ac:dyDescent="0.25">
      <c r="D807" t="s">
        <v>12</v>
      </c>
      <c r="E807" s="2">
        <v>0</v>
      </c>
      <c r="F807" s="2">
        <v>0</v>
      </c>
    </row>
    <row r="808" spans="1:7" x14ac:dyDescent="0.25">
      <c r="A808" s="1">
        <v>44404</v>
      </c>
      <c r="B808" s="1">
        <v>44406</v>
      </c>
      <c r="C808" t="s">
        <v>292</v>
      </c>
      <c r="D808" t="s">
        <v>6</v>
      </c>
      <c r="E808">
        <v>500</v>
      </c>
      <c r="F808">
        <v>851</v>
      </c>
      <c r="G808" t="s">
        <v>195</v>
      </c>
    </row>
    <row r="809" spans="1:7" x14ac:dyDescent="0.25">
      <c r="D809" t="s">
        <v>10</v>
      </c>
      <c r="E809" s="2">
        <v>18500</v>
      </c>
      <c r="F809" s="2">
        <v>39360</v>
      </c>
    </row>
    <row r="810" spans="1:7" x14ac:dyDescent="0.25">
      <c r="D810" t="s">
        <v>11</v>
      </c>
      <c r="E810" s="2">
        <v>13930.19</v>
      </c>
      <c r="F810" s="2">
        <v>10993.27</v>
      </c>
    </row>
    <row r="811" spans="1:7" x14ac:dyDescent="0.25">
      <c r="D811" t="s">
        <v>12</v>
      </c>
      <c r="E811" s="2">
        <v>4569.8100000000004</v>
      </c>
      <c r="F811" s="2">
        <v>28366.73</v>
      </c>
    </row>
    <row r="812" spans="1:7" x14ac:dyDescent="0.25">
      <c r="A812" s="1">
        <v>44720</v>
      </c>
      <c r="B812" s="1">
        <v>44723</v>
      </c>
      <c r="C812" t="s">
        <v>169</v>
      </c>
      <c r="D812" t="s">
        <v>6</v>
      </c>
      <c r="E812">
        <v>223</v>
      </c>
      <c r="G812" t="s">
        <v>63</v>
      </c>
    </row>
    <row r="813" spans="1:7" x14ac:dyDescent="0.25">
      <c r="D813" t="s">
        <v>10</v>
      </c>
      <c r="E813" s="2">
        <v>169595</v>
      </c>
      <c r="F813" s="2">
        <v>0</v>
      </c>
      <c r="G813" t="s">
        <v>55</v>
      </c>
    </row>
    <row r="814" spans="1:7" x14ac:dyDescent="0.25">
      <c r="D814" t="s">
        <v>11</v>
      </c>
      <c r="E814" s="2">
        <v>162665.85</v>
      </c>
      <c r="F814" s="2">
        <v>0</v>
      </c>
    </row>
    <row r="815" spans="1:7" x14ac:dyDescent="0.25">
      <c r="D815" t="s">
        <v>12</v>
      </c>
      <c r="E815" s="2">
        <v>6929.15</v>
      </c>
      <c r="F815" s="2">
        <v>0</v>
      </c>
    </row>
    <row r="816" spans="1:7" x14ac:dyDescent="0.25">
      <c r="A816" s="1">
        <v>44411</v>
      </c>
      <c r="B816" s="1">
        <v>44414</v>
      </c>
      <c r="C816" t="s">
        <v>60</v>
      </c>
      <c r="D816" t="s">
        <v>6</v>
      </c>
      <c r="E816">
        <v>300</v>
      </c>
      <c r="F816">
        <v>300</v>
      </c>
      <c r="G816" t="s">
        <v>18</v>
      </c>
    </row>
    <row r="817" spans="1:7" x14ac:dyDescent="0.25">
      <c r="D817" t="s">
        <v>10</v>
      </c>
      <c r="E817" s="2">
        <v>90000</v>
      </c>
      <c r="F817" s="2">
        <v>0</v>
      </c>
      <c r="G817" t="s">
        <v>43</v>
      </c>
    </row>
    <row r="818" spans="1:7" x14ac:dyDescent="0.25">
      <c r="D818" t="s">
        <v>11</v>
      </c>
      <c r="E818" s="2">
        <v>90000</v>
      </c>
      <c r="F818" s="2">
        <v>0</v>
      </c>
      <c r="G818" t="s">
        <v>48</v>
      </c>
    </row>
    <row r="819" spans="1:7" x14ac:dyDescent="0.25">
      <c r="D819" t="s">
        <v>12</v>
      </c>
      <c r="E819" s="2">
        <v>0</v>
      </c>
      <c r="F819" s="2">
        <v>0</v>
      </c>
    </row>
    <row r="820" spans="1:7" x14ac:dyDescent="0.25">
      <c r="A820" s="1">
        <v>44684</v>
      </c>
      <c r="B820" s="1">
        <v>44687</v>
      </c>
      <c r="C820" t="s">
        <v>293</v>
      </c>
      <c r="D820" t="s">
        <v>6</v>
      </c>
      <c r="E820">
        <v>1500</v>
      </c>
      <c r="F820">
        <v>3300</v>
      </c>
      <c r="G820" t="s">
        <v>48</v>
      </c>
    </row>
    <row r="821" spans="1:7" x14ac:dyDescent="0.25">
      <c r="D821" t="s">
        <v>10</v>
      </c>
      <c r="E821" s="2">
        <v>1200000</v>
      </c>
      <c r="F821" s="2">
        <v>0</v>
      </c>
    </row>
    <row r="822" spans="1:7" x14ac:dyDescent="0.25">
      <c r="D822" t="s">
        <v>11</v>
      </c>
      <c r="E822" s="2">
        <v>1200000</v>
      </c>
      <c r="F822" s="2">
        <v>0</v>
      </c>
    </row>
    <row r="823" spans="1:7" x14ac:dyDescent="0.25">
      <c r="D823" t="s">
        <v>12</v>
      </c>
      <c r="E823" s="2">
        <v>0</v>
      </c>
      <c r="F823" s="2">
        <v>0</v>
      </c>
    </row>
    <row r="824" spans="1:7" x14ac:dyDescent="0.25">
      <c r="A824" s="1">
        <v>44466</v>
      </c>
      <c r="B824" s="1">
        <v>44468</v>
      </c>
      <c r="C824" t="s">
        <v>294</v>
      </c>
      <c r="D824" t="s">
        <v>6</v>
      </c>
      <c r="E824">
        <v>120</v>
      </c>
      <c r="G824" t="s">
        <v>48</v>
      </c>
    </row>
    <row r="825" spans="1:7" x14ac:dyDescent="0.25">
      <c r="D825" t="s">
        <v>10</v>
      </c>
      <c r="E825" s="2">
        <v>0</v>
      </c>
      <c r="F825" s="2">
        <v>0</v>
      </c>
    </row>
    <row r="826" spans="1:7" x14ac:dyDescent="0.25">
      <c r="D826" t="s">
        <v>11</v>
      </c>
      <c r="E826" s="2">
        <v>0</v>
      </c>
      <c r="F826" s="2">
        <v>0</v>
      </c>
    </row>
    <row r="827" spans="1:7" x14ac:dyDescent="0.25">
      <c r="D827" t="s">
        <v>12</v>
      </c>
      <c r="E827" s="2">
        <v>0</v>
      </c>
      <c r="F827" s="2">
        <v>0</v>
      </c>
    </row>
    <row r="828" spans="1:7" x14ac:dyDescent="0.25">
      <c r="A828" s="1">
        <v>44698</v>
      </c>
      <c r="B828" s="1">
        <v>44700</v>
      </c>
      <c r="C828" t="s">
        <v>170</v>
      </c>
      <c r="D828" t="s">
        <v>6</v>
      </c>
      <c r="E828">
        <v>80</v>
      </c>
      <c r="G828" t="s">
        <v>18</v>
      </c>
    </row>
    <row r="829" spans="1:7" x14ac:dyDescent="0.25">
      <c r="D829" t="s">
        <v>10</v>
      </c>
      <c r="E829" s="2">
        <v>15000</v>
      </c>
      <c r="F829" s="2">
        <v>0</v>
      </c>
      <c r="G829" t="s">
        <v>48</v>
      </c>
    </row>
    <row r="830" spans="1:7" x14ac:dyDescent="0.25">
      <c r="D830" t="s">
        <v>11</v>
      </c>
      <c r="E830" s="2">
        <v>15000</v>
      </c>
      <c r="F830" s="2">
        <v>0</v>
      </c>
    </row>
    <row r="831" spans="1:7" x14ac:dyDescent="0.25">
      <c r="D831" t="s">
        <v>12</v>
      </c>
      <c r="E831" s="2">
        <v>0</v>
      </c>
      <c r="F831" s="2">
        <v>0</v>
      </c>
    </row>
    <row r="832" spans="1:7" x14ac:dyDescent="0.25">
      <c r="A832" s="1">
        <v>44598</v>
      </c>
      <c r="B832" s="1">
        <v>44600</v>
      </c>
      <c r="C832" t="s">
        <v>295</v>
      </c>
      <c r="D832" t="s">
        <v>6</v>
      </c>
      <c r="E832">
        <v>57</v>
      </c>
      <c r="G832" t="s">
        <v>48</v>
      </c>
    </row>
    <row r="833" spans="1:7" x14ac:dyDescent="0.25">
      <c r="D833" t="s">
        <v>10</v>
      </c>
      <c r="E833" s="2">
        <v>25480</v>
      </c>
      <c r="F833" s="2">
        <v>0</v>
      </c>
    </row>
    <row r="834" spans="1:7" x14ac:dyDescent="0.25">
      <c r="D834" t="s">
        <v>11</v>
      </c>
      <c r="E834" s="2">
        <v>23441</v>
      </c>
      <c r="F834" s="2">
        <v>0</v>
      </c>
    </row>
    <row r="835" spans="1:7" x14ac:dyDescent="0.25">
      <c r="D835" t="s">
        <v>12</v>
      </c>
      <c r="E835" s="2">
        <v>2039</v>
      </c>
      <c r="F835" s="2">
        <v>0</v>
      </c>
    </row>
    <row r="836" spans="1:7" x14ac:dyDescent="0.25">
      <c r="A836" s="1">
        <v>44383</v>
      </c>
      <c r="B836" s="1">
        <v>44386</v>
      </c>
      <c r="C836" t="s">
        <v>296</v>
      </c>
      <c r="D836" t="s">
        <v>6</v>
      </c>
      <c r="E836">
        <v>602</v>
      </c>
      <c r="F836">
        <v>150</v>
      </c>
      <c r="G836" t="s">
        <v>55</v>
      </c>
    </row>
    <row r="837" spans="1:7" x14ac:dyDescent="0.25">
      <c r="D837" t="s">
        <v>10</v>
      </c>
      <c r="E837" s="2">
        <v>24150</v>
      </c>
      <c r="F837" s="2">
        <v>39460</v>
      </c>
    </row>
    <row r="838" spans="1:7" x14ac:dyDescent="0.25">
      <c r="D838" t="s">
        <v>11</v>
      </c>
      <c r="E838" s="2">
        <v>21648.5</v>
      </c>
      <c r="F838" s="2">
        <v>16415.11</v>
      </c>
    </row>
    <row r="839" spans="1:7" x14ac:dyDescent="0.25">
      <c r="D839" t="s">
        <v>12</v>
      </c>
      <c r="E839" s="2">
        <v>2501.5</v>
      </c>
      <c r="F839" s="2">
        <v>23044.89</v>
      </c>
    </row>
    <row r="840" spans="1:7" x14ac:dyDescent="0.25">
      <c r="A840" s="1">
        <v>44684</v>
      </c>
      <c r="B840" s="1">
        <v>44686</v>
      </c>
      <c r="C840" t="s">
        <v>297</v>
      </c>
      <c r="D840" t="s">
        <v>6</v>
      </c>
      <c r="G840" t="s">
        <v>195</v>
      </c>
    </row>
    <row r="841" spans="1:7" x14ac:dyDescent="0.25">
      <c r="D841" t="s">
        <v>10</v>
      </c>
      <c r="E841" s="2">
        <v>0</v>
      </c>
      <c r="F841" s="2">
        <v>0</v>
      </c>
    </row>
    <row r="842" spans="1:7" x14ac:dyDescent="0.25">
      <c r="D842" t="s">
        <v>11</v>
      </c>
      <c r="E842" s="2">
        <v>0</v>
      </c>
      <c r="F842" s="2">
        <v>0</v>
      </c>
    </row>
    <row r="843" spans="1:7" x14ac:dyDescent="0.25">
      <c r="D843" t="s">
        <v>12</v>
      </c>
      <c r="E843" s="2">
        <v>0</v>
      </c>
      <c r="F843" s="2">
        <v>0</v>
      </c>
    </row>
    <row r="844" spans="1:7" x14ac:dyDescent="0.25">
      <c r="A844" s="1">
        <v>44447</v>
      </c>
      <c r="B844" s="1">
        <v>44449</v>
      </c>
      <c r="C844" t="s">
        <v>298</v>
      </c>
      <c r="D844" t="s">
        <v>6</v>
      </c>
      <c r="E844">
        <v>100</v>
      </c>
      <c r="G844" t="s">
        <v>48</v>
      </c>
    </row>
    <row r="845" spans="1:7" x14ac:dyDescent="0.25">
      <c r="D845" t="s">
        <v>10</v>
      </c>
      <c r="E845" s="2">
        <v>30000</v>
      </c>
      <c r="F845" s="2">
        <v>0</v>
      </c>
    </row>
    <row r="846" spans="1:7" x14ac:dyDescent="0.25">
      <c r="D846" t="s">
        <v>11</v>
      </c>
      <c r="E846" s="2">
        <v>30000</v>
      </c>
      <c r="F846" s="2">
        <v>0</v>
      </c>
    </row>
    <row r="847" spans="1:7" x14ac:dyDescent="0.25">
      <c r="D847" t="s">
        <v>12</v>
      </c>
      <c r="E847" s="2">
        <v>0</v>
      </c>
      <c r="F847" s="2">
        <v>0</v>
      </c>
    </row>
    <row r="848" spans="1:7" x14ac:dyDescent="0.25">
      <c r="A848" s="1">
        <v>44510</v>
      </c>
      <c r="B848" s="1">
        <v>44512</v>
      </c>
      <c r="C848" t="s">
        <v>299</v>
      </c>
      <c r="D848" t="s">
        <v>6</v>
      </c>
      <c r="E848">
        <v>103</v>
      </c>
      <c r="F848">
        <v>217</v>
      </c>
      <c r="G848" t="s">
        <v>195</v>
      </c>
    </row>
    <row r="849" spans="1:7" x14ac:dyDescent="0.25">
      <c r="D849" t="s">
        <v>10</v>
      </c>
      <c r="E849" s="2">
        <v>3825</v>
      </c>
      <c r="F849" s="2">
        <v>5021.9799999999996</v>
      </c>
    </row>
    <row r="850" spans="1:7" x14ac:dyDescent="0.25">
      <c r="D850" t="s">
        <v>11</v>
      </c>
      <c r="E850" s="2">
        <v>3270</v>
      </c>
      <c r="F850" s="2">
        <v>1889.07</v>
      </c>
    </row>
    <row r="851" spans="1:7" x14ac:dyDescent="0.25">
      <c r="D851" t="s">
        <v>12</v>
      </c>
      <c r="E851" s="2">
        <v>555</v>
      </c>
      <c r="F851" s="2">
        <v>3132.91</v>
      </c>
    </row>
    <row r="852" spans="1:7" x14ac:dyDescent="0.25">
      <c r="A852" s="1">
        <v>44544</v>
      </c>
      <c r="B852" s="1">
        <v>44547</v>
      </c>
      <c r="C852" t="s">
        <v>300</v>
      </c>
      <c r="D852" t="s">
        <v>6</v>
      </c>
      <c r="G852" t="s">
        <v>195</v>
      </c>
    </row>
    <row r="853" spans="1:7" x14ac:dyDescent="0.25">
      <c r="D853" t="s">
        <v>10</v>
      </c>
      <c r="E853" s="2">
        <v>1518518.52</v>
      </c>
      <c r="F853" s="2">
        <v>0</v>
      </c>
    </row>
    <row r="854" spans="1:7" x14ac:dyDescent="0.25">
      <c r="D854" t="s">
        <v>11</v>
      </c>
      <c r="E854" s="2">
        <v>1504076.44</v>
      </c>
      <c r="F854" s="2">
        <v>0</v>
      </c>
    </row>
    <row r="855" spans="1:7" x14ac:dyDescent="0.25">
      <c r="D855" t="s">
        <v>12</v>
      </c>
      <c r="E855" s="2">
        <v>14442.08</v>
      </c>
      <c r="F855" s="2">
        <v>0</v>
      </c>
    </row>
    <row r="856" spans="1:7" x14ac:dyDescent="0.25">
      <c r="A856" s="1">
        <v>44455</v>
      </c>
      <c r="B856" s="1">
        <v>44456</v>
      </c>
      <c r="C856" t="s">
        <v>301</v>
      </c>
      <c r="D856" t="s">
        <v>6</v>
      </c>
      <c r="E856">
        <v>28</v>
      </c>
      <c r="F856">
        <v>28</v>
      </c>
      <c r="G856" t="s">
        <v>195</v>
      </c>
    </row>
    <row r="857" spans="1:7" x14ac:dyDescent="0.25">
      <c r="D857" t="s">
        <v>10</v>
      </c>
      <c r="E857" s="2">
        <v>2006</v>
      </c>
      <c r="F857" s="2">
        <v>1680.12</v>
      </c>
    </row>
    <row r="858" spans="1:7" x14ac:dyDescent="0.25">
      <c r="D858" t="s">
        <v>11</v>
      </c>
      <c r="E858" s="2">
        <v>1886</v>
      </c>
      <c r="F858" s="2">
        <v>1427.14</v>
      </c>
    </row>
    <row r="859" spans="1:7" x14ac:dyDescent="0.25">
      <c r="D859" t="s">
        <v>12</v>
      </c>
      <c r="E859" s="2">
        <v>120</v>
      </c>
      <c r="F859" s="2">
        <v>252.98</v>
      </c>
    </row>
    <row r="860" spans="1:7" x14ac:dyDescent="0.25">
      <c r="A860" s="1">
        <v>44445</v>
      </c>
      <c r="B860" s="1">
        <v>44448</v>
      </c>
      <c r="C860" t="s">
        <v>302</v>
      </c>
      <c r="D860" t="s">
        <v>6</v>
      </c>
      <c r="E860">
        <v>150</v>
      </c>
      <c r="F860">
        <v>241</v>
      </c>
      <c r="G860" t="s">
        <v>55</v>
      </c>
    </row>
    <row r="861" spans="1:7" x14ac:dyDescent="0.25">
      <c r="D861" t="s">
        <v>10</v>
      </c>
      <c r="E861" s="2">
        <v>3000</v>
      </c>
      <c r="F861" s="2">
        <v>6000</v>
      </c>
    </row>
    <row r="862" spans="1:7" x14ac:dyDescent="0.25">
      <c r="D862" t="s">
        <v>11</v>
      </c>
      <c r="E862" s="2">
        <v>2730</v>
      </c>
      <c r="F862" s="2">
        <v>52.77</v>
      </c>
    </row>
    <row r="863" spans="1:7" x14ac:dyDescent="0.25">
      <c r="D863" t="s">
        <v>12</v>
      </c>
      <c r="E863" s="2">
        <v>270</v>
      </c>
      <c r="F863" s="2">
        <v>5947.23</v>
      </c>
    </row>
    <row r="864" spans="1:7" x14ac:dyDescent="0.25">
      <c r="A864" s="1">
        <v>44497</v>
      </c>
      <c r="B864" s="1">
        <v>44498</v>
      </c>
      <c r="C864" t="s">
        <v>194</v>
      </c>
      <c r="D864" t="s">
        <v>6</v>
      </c>
      <c r="E864">
        <v>300</v>
      </c>
      <c r="G864" t="s">
        <v>195</v>
      </c>
    </row>
    <row r="865" spans="1:7" x14ac:dyDescent="0.25">
      <c r="D865" t="s">
        <v>10</v>
      </c>
      <c r="E865" s="2">
        <v>5000</v>
      </c>
      <c r="F865" s="2">
        <v>8000</v>
      </c>
      <c r="G865" t="s">
        <v>18</v>
      </c>
    </row>
    <row r="866" spans="1:7" x14ac:dyDescent="0.25">
      <c r="D866" t="s">
        <v>11</v>
      </c>
      <c r="E866" s="2">
        <v>4302.1499999999996</v>
      </c>
      <c r="F866" s="2">
        <v>1774.75</v>
      </c>
    </row>
    <row r="867" spans="1:7" x14ac:dyDescent="0.25">
      <c r="D867" t="s">
        <v>12</v>
      </c>
      <c r="E867" s="2">
        <v>697.85</v>
      </c>
      <c r="F867" s="2">
        <v>6225.25</v>
      </c>
    </row>
    <row r="868" spans="1:7" x14ac:dyDescent="0.25">
      <c r="A868" s="1">
        <v>44389</v>
      </c>
      <c r="B868" s="1">
        <v>44391</v>
      </c>
      <c r="C868" t="s">
        <v>303</v>
      </c>
      <c r="D868" t="s">
        <v>6</v>
      </c>
      <c r="E868">
        <v>160</v>
      </c>
      <c r="G868" t="s">
        <v>48</v>
      </c>
    </row>
    <row r="869" spans="1:7" x14ac:dyDescent="0.25">
      <c r="D869" t="s">
        <v>10</v>
      </c>
      <c r="E869" s="2">
        <v>33373</v>
      </c>
      <c r="F869" s="2">
        <v>0</v>
      </c>
    </row>
    <row r="870" spans="1:7" x14ac:dyDescent="0.25">
      <c r="D870" t="s">
        <v>11</v>
      </c>
      <c r="E870" s="2">
        <v>27442</v>
      </c>
      <c r="F870" s="2">
        <v>0</v>
      </c>
    </row>
    <row r="871" spans="1:7" x14ac:dyDescent="0.25">
      <c r="D871" t="s">
        <v>12</v>
      </c>
      <c r="E871" s="2">
        <v>5931</v>
      </c>
      <c r="F871" s="2">
        <v>0</v>
      </c>
    </row>
    <row r="872" spans="1:7" x14ac:dyDescent="0.25">
      <c r="A872" s="1">
        <v>44487</v>
      </c>
      <c r="B872" s="1">
        <v>44489</v>
      </c>
      <c r="C872" t="s">
        <v>304</v>
      </c>
      <c r="D872" t="s">
        <v>6</v>
      </c>
      <c r="E872">
        <v>300</v>
      </c>
      <c r="F872">
        <v>168</v>
      </c>
      <c r="G872" t="s">
        <v>48</v>
      </c>
    </row>
    <row r="873" spans="1:7" x14ac:dyDescent="0.25">
      <c r="D873" t="s">
        <v>10</v>
      </c>
      <c r="E873" s="2">
        <v>15000</v>
      </c>
      <c r="F873" s="2">
        <v>15504.1</v>
      </c>
    </row>
    <row r="874" spans="1:7" x14ac:dyDescent="0.25">
      <c r="D874" t="s">
        <v>11</v>
      </c>
      <c r="E874" s="2">
        <v>14000</v>
      </c>
      <c r="F874" s="2">
        <v>9330.92</v>
      </c>
    </row>
    <row r="875" spans="1:7" x14ac:dyDescent="0.25">
      <c r="D875" t="s">
        <v>12</v>
      </c>
      <c r="E875" s="2">
        <v>1000</v>
      </c>
      <c r="F875" s="2">
        <v>6173.18</v>
      </c>
    </row>
    <row r="876" spans="1:7" x14ac:dyDescent="0.25">
      <c r="A876" s="1">
        <v>44417</v>
      </c>
      <c r="B876" s="1">
        <v>44421</v>
      </c>
      <c r="C876" t="s">
        <v>305</v>
      </c>
      <c r="D876" t="s">
        <v>6</v>
      </c>
      <c r="E876">
        <v>10021</v>
      </c>
      <c r="F876">
        <v>9529</v>
      </c>
      <c r="G876" t="s">
        <v>195</v>
      </c>
    </row>
    <row r="877" spans="1:7" x14ac:dyDescent="0.25">
      <c r="D877" t="s">
        <v>10</v>
      </c>
      <c r="E877" s="2">
        <v>2012594</v>
      </c>
      <c r="F877" s="2">
        <v>1982055</v>
      </c>
    </row>
    <row r="878" spans="1:7" x14ac:dyDescent="0.25">
      <c r="D878" t="s">
        <v>11</v>
      </c>
      <c r="E878" s="2">
        <v>2610729</v>
      </c>
      <c r="F878" s="2">
        <v>2434967.21</v>
      </c>
    </row>
    <row r="879" spans="1:7" x14ac:dyDescent="0.25">
      <c r="D879" t="s">
        <v>12</v>
      </c>
      <c r="E879" s="2">
        <v>-598135</v>
      </c>
      <c r="F879" s="2">
        <v>-452912.21</v>
      </c>
    </row>
    <row r="880" spans="1:7" x14ac:dyDescent="0.25">
      <c r="A880" s="1">
        <v>44509</v>
      </c>
      <c r="B880" s="1">
        <v>44510</v>
      </c>
      <c r="C880" t="s">
        <v>196</v>
      </c>
      <c r="D880" t="s">
        <v>6</v>
      </c>
      <c r="E880">
        <v>40</v>
      </c>
      <c r="F880">
        <v>251</v>
      </c>
      <c r="G880" t="s">
        <v>63</v>
      </c>
    </row>
    <row r="881" spans="1:7" x14ac:dyDescent="0.25">
      <c r="D881" t="s">
        <v>10</v>
      </c>
      <c r="E881" s="2">
        <v>3475</v>
      </c>
      <c r="F881" s="2">
        <v>3200</v>
      </c>
      <c r="G881" t="s">
        <v>55</v>
      </c>
    </row>
    <row r="882" spans="1:7" x14ac:dyDescent="0.25">
      <c r="D882" t="s">
        <v>11</v>
      </c>
      <c r="E882" s="2">
        <v>2519.71</v>
      </c>
      <c r="F882" s="2">
        <v>2657.72</v>
      </c>
    </row>
    <row r="883" spans="1:7" x14ac:dyDescent="0.25">
      <c r="D883" t="s">
        <v>12</v>
      </c>
      <c r="E883" s="2">
        <v>955.29</v>
      </c>
      <c r="F883" s="2">
        <v>542.28</v>
      </c>
    </row>
    <row r="884" spans="1:7" x14ac:dyDescent="0.25">
      <c r="A884" s="1">
        <v>44487</v>
      </c>
      <c r="B884" s="1">
        <v>44490</v>
      </c>
      <c r="C884" t="s">
        <v>306</v>
      </c>
      <c r="D884" t="s">
        <v>6</v>
      </c>
      <c r="E884">
        <v>95</v>
      </c>
      <c r="G884" t="s">
        <v>48</v>
      </c>
    </row>
    <row r="885" spans="1:7" x14ac:dyDescent="0.25">
      <c r="D885" t="s">
        <v>10</v>
      </c>
      <c r="E885" s="2">
        <v>7200</v>
      </c>
      <c r="F885" s="2">
        <v>0</v>
      </c>
    </row>
    <row r="886" spans="1:7" x14ac:dyDescent="0.25">
      <c r="D886" t="s">
        <v>11</v>
      </c>
      <c r="E886" s="2">
        <v>6400</v>
      </c>
      <c r="F886" s="2">
        <v>0</v>
      </c>
    </row>
    <row r="887" spans="1:7" x14ac:dyDescent="0.25">
      <c r="D887" t="s">
        <v>12</v>
      </c>
      <c r="E887" s="2">
        <v>800</v>
      </c>
      <c r="F887" s="2">
        <v>0</v>
      </c>
    </row>
    <row r="888" spans="1:7" x14ac:dyDescent="0.25">
      <c r="A888" s="1">
        <v>44479</v>
      </c>
      <c r="B888" s="1">
        <v>44483</v>
      </c>
      <c r="C888" t="s">
        <v>198</v>
      </c>
      <c r="D888" t="s">
        <v>6</v>
      </c>
      <c r="E888">
        <v>595</v>
      </c>
      <c r="F888">
        <v>567</v>
      </c>
      <c r="G888" t="s">
        <v>199</v>
      </c>
    </row>
    <row r="889" spans="1:7" x14ac:dyDescent="0.25">
      <c r="D889" t="s">
        <v>10</v>
      </c>
      <c r="E889" s="2">
        <v>126375</v>
      </c>
      <c r="F889" s="2">
        <v>142500</v>
      </c>
      <c r="G889" t="s">
        <v>200</v>
      </c>
    </row>
    <row r="890" spans="1:7" x14ac:dyDescent="0.25">
      <c r="D890" t="s">
        <v>11</v>
      </c>
      <c r="E890" s="2">
        <v>119333.61</v>
      </c>
      <c r="F890" s="2">
        <v>81415.72</v>
      </c>
    </row>
    <row r="891" spans="1:7" x14ac:dyDescent="0.25">
      <c r="D891" t="s">
        <v>12</v>
      </c>
      <c r="E891" s="2">
        <v>7041.39</v>
      </c>
      <c r="F891" s="2">
        <v>61084.28</v>
      </c>
    </row>
    <row r="892" spans="1:7" x14ac:dyDescent="0.25">
      <c r="A892" s="1">
        <v>44538</v>
      </c>
      <c r="B892" s="1">
        <v>44540</v>
      </c>
      <c r="C892" t="s">
        <v>204</v>
      </c>
      <c r="D892" t="s">
        <v>6</v>
      </c>
      <c r="E892">
        <v>269</v>
      </c>
      <c r="F892">
        <v>219</v>
      </c>
      <c r="G892" t="s">
        <v>63</v>
      </c>
    </row>
    <row r="893" spans="1:7" x14ac:dyDescent="0.25">
      <c r="D893" t="s">
        <v>10</v>
      </c>
      <c r="E893" s="2">
        <v>87772</v>
      </c>
      <c r="F893" s="2">
        <v>62069.53</v>
      </c>
      <c r="G893" t="s">
        <v>55</v>
      </c>
    </row>
    <row r="894" spans="1:7" x14ac:dyDescent="0.25">
      <c r="D894" t="s">
        <v>11</v>
      </c>
      <c r="E894" s="2">
        <v>82232</v>
      </c>
      <c r="F894" s="2">
        <v>59320.3</v>
      </c>
    </row>
    <row r="895" spans="1:7" x14ac:dyDescent="0.25">
      <c r="D895" t="s">
        <v>12</v>
      </c>
      <c r="E895" s="2">
        <v>5540</v>
      </c>
      <c r="F895" s="2">
        <v>2749.23</v>
      </c>
    </row>
    <row r="896" spans="1:7" x14ac:dyDescent="0.25">
      <c r="A896" s="1">
        <v>44508</v>
      </c>
      <c r="B896" s="1">
        <v>44512</v>
      </c>
      <c r="C896" t="s">
        <v>307</v>
      </c>
      <c r="D896" t="s">
        <v>6</v>
      </c>
      <c r="E896">
        <v>60</v>
      </c>
      <c r="F896">
        <v>286</v>
      </c>
      <c r="G896" t="s">
        <v>195</v>
      </c>
    </row>
    <row r="897" spans="1:7" x14ac:dyDescent="0.25">
      <c r="D897" t="s">
        <v>10</v>
      </c>
      <c r="E897" s="2">
        <v>5800</v>
      </c>
      <c r="F897" s="2">
        <v>2500</v>
      </c>
    </row>
    <row r="898" spans="1:7" x14ac:dyDescent="0.25">
      <c r="D898" t="s">
        <v>11</v>
      </c>
      <c r="E898" s="2">
        <v>2500</v>
      </c>
      <c r="F898" s="2">
        <v>4111.71</v>
      </c>
    </row>
    <row r="899" spans="1:7" x14ac:dyDescent="0.25">
      <c r="D899" t="s">
        <v>12</v>
      </c>
      <c r="E899" s="2">
        <v>3300</v>
      </c>
      <c r="F899" s="2">
        <v>-1611.71</v>
      </c>
    </row>
    <row r="901" spans="1:7" x14ac:dyDescent="0.25">
      <c r="A901" s="3" t="s">
        <v>308</v>
      </c>
    </row>
    <row r="902" spans="1:7" x14ac:dyDescent="0.25">
      <c r="A902" s="1">
        <v>44446</v>
      </c>
      <c r="B902" s="1">
        <v>44449</v>
      </c>
      <c r="C902" t="s">
        <v>309</v>
      </c>
      <c r="D902" t="s">
        <v>6</v>
      </c>
      <c r="E902">
        <v>150</v>
      </c>
      <c r="G902" t="s">
        <v>103</v>
      </c>
    </row>
    <row r="903" spans="1:7" x14ac:dyDescent="0.25">
      <c r="D903" t="s">
        <v>10</v>
      </c>
      <c r="E903" s="2">
        <v>102650</v>
      </c>
      <c r="F903" s="2">
        <v>0</v>
      </c>
    </row>
    <row r="904" spans="1:7" x14ac:dyDescent="0.25">
      <c r="D904" t="s">
        <v>11</v>
      </c>
      <c r="E904" s="2">
        <v>88523</v>
      </c>
      <c r="F904" s="2">
        <v>0</v>
      </c>
    </row>
    <row r="905" spans="1:7" x14ac:dyDescent="0.25">
      <c r="D905" t="s">
        <v>12</v>
      </c>
      <c r="E905" s="2">
        <v>14127</v>
      </c>
      <c r="F905" s="2">
        <v>0</v>
      </c>
    </row>
    <row r="906" spans="1:7" x14ac:dyDescent="0.25">
      <c r="A906" s="1">
        <v>44572</v>
      </c>
      <c r="B906" s="1">
        <v>44575</v>
      </c>
      <c r="C906" t="s">
        <v>310</v>
      </c>
      <c r="D906" t="s">
        <v>6</v>
      </c>
      <c r="E906">
        <v>300</v>
      </c>
      <c r="G906" t="s">
        <v>103</v>
      </c>
    </row>
    <row r="907" spans="1:7" x14ac:dyDescent="0.25">
      <c r="D907" t="s">
        <v>10</v>
      </c>
      <c r="E907" s="2">
        <v>36000</v>
      </c>
      <c r="F907" s="2">
        <v>0</v>
      </c>
    </row>
    <row r="908" spans="1:7" x14ac:dyDescent="0.25">
      <c r="D908" t="s">
        <v>11</v>
      </c>
      <c r="E908" s="2">
        <v>36000</v>
      </c>
      <c r="F908" s="2">
        <v>0</v>
      </c>
    </row>
    <row r="909" spans="1:7" x14ac:dyDescent="0.25">
      <c r="D909" t="s">
        <v>12</v>
      </c>
      <c r="E909" s="2">
        <v>0</v>
      </c>
      <c r="F909" s="2">
        <v>0</v>
      </c>
    </row>
    <row r="910" spans="1:7" x14ac:dyDescent="0.25">
      <c r="A910" s="1">
        <v>44739</v>
      </c>
      <c r="B910" s="1">
        <v>44743</v>
      </c>
      <c r="C910" t="s">
        <v>101</v>
      </c>
      <c r="D910" t="s">
        <v>6</v>
      </c>
      <c r="E910">
        <v>110</v>
      </c>
      <c r="F910">
        <v>87</v>
      </c>
      <c r="G910" t="s">
        <v>102</v>
      </c>
    </row>
    <row r="911" spans="1:7" x14ac:dyDescent="0.25">
      <c r="D911" t="s">
        <v>10</v>
      </c>
      <c r="E911" s="2">
        <v>69650</v>
      </c>
      <c r="F911" s="2">
        <v>47080</v>
      </c>
      <c r="G911" t="s">
        <v>103</v>
      </c>
    </row>
    <row r="912" spans="1:7" x14ac:dyDescent="0.25">
      <c r="D912" t="s">
        <v>11</v>
      </c>
      <c r="E912" s="2">
        <v>58791.82</v>
      </c>
      <c r="F912" s="2">
        <v>36022.14</v>
      </c>
    </row>
    <row r="913" spans="1:7" x14ac:dyDescent="0.25">
      <c r="D913" t="s">
        <v>12</v>
      </c>
      <c r="E913" s="2">
        <v>10858.18</v>
      </c>
      <c r="F913" s="2">
        <v>11057.86</v>
      </c>
    </row>
    <row r="914" spans="1:7" x14ac:dyDescent="0.25">
      <c r="A914" s="1">
        <v>44711</v>
      </c>
      <c r="B914" s="1">
        <v>44715</v>
      </c>
      <c r="C914" t="s">
        <v>105</v>
      </c>
      <c r="D914" t="s">
        <v>6</v>
      </c>
      <c r="G914" t="s">
        <v>106</v>
      </c>
    </row>
    <row r="915" spans="1:7" x14ac:dyDescent="0.25">
      <c r="D915" t="s">
        <v>10</v>
      </c>
      <c r="E915" s="2">
        <v>270000</v>
      </c>
      <c r="F915" s="2">
        <v>0</v>
      </c>
      <c r="G915" t="s">
        <v>103</v>
      </c>
    </row>
    <row r="916" spans="1:7" x14ac:dyDescent="0.25">
      <c r="D916" t="s">
        <v>11</v>
      </c>
      <c r="E916" s="2">
        <v>260000</v>
      </c>
      <c r="F916" s="2">
        <v>0</v>
      </c>
    </row>
    <row r="917" spans="1:7" x14ac:dyDescent="0.25">
      <c r="D917" t="s">
        <v>12</v>
      </c>
      <c r="E917" s="2">
        <v>10000</v>
      </c>
      <c r="F917" s="2">
        <v>0</v>
      </c>
    </row>
    <row r="918" spans="1:7" x14ac:dyDescent="0.25">
      <c r="A918" s="1">
        <v>44382</v>
      </c>
      <c r="B918" s="1">
        <v>44386</v>
      </c>
      <c r="C918" t="s">
        <v>311</v>
      </c>
      <c r="D918" t="s">
        <v>6</v>
      </c>
      <c r="E918">
        <v>430</v>
      </c>
      <c r="F918">
        <v>477</v>
      </c>
      <c r="G918" t="s">
        <v>85</v>
      </c>
    </row>
    <row r="919" spans="1:7" x14ac:dyDescent="0.25">
      <c r="D919" t="s">
        <v>10</v>
      </c>
      <c r="E919" s="2">
        <v>199074</v>
      </c>
      <c r="F919" s="2">
        <v>128268.49</v>
      </c>
    </row>
    <row r="920" spans="1:7" x14ac:dyDescent="0.25">
      <c r="D920" t="s">
        <v>11</v>
      </c>
      <c r="E920" s="2">
        <v>200255</v>
      </c>
      <c r="F920" s="2">
        <v>41299.360000000001</v>
      </c>
    </row>
    <row r="921" spans="1:7" x14ac:dyDescent="0.25">
      <c r="D921" t="s">
        <v>12</v>
      </c>
      <c r="E921" s="2">
        <v>-1181</v>
      </c>
      <c r="F921" s="2">
        <v>86969.13</v>
      </c>
    </row>
    <row r="922" spans="1:7" x14ac:dyDescent="0.25">
      <c r="A922" s="1">
        <v>44739</v>
      </c>
      <c r="B922" s="1">
        <v>44741</v>
      </c>
      <c r="C922" t="s">
        <v>312</v>
      </c>
      <c r="D922" t="s">
        <v>6</v>
      </c>
      <c r="E922">
        <v>400</v>
      </c>
      <c r="G922" t="s">
        <v>85</v>
      </c>
    </row>
    <row r="923" spans="1:7" x14ac:dyDescent="0.25">
      <c r="D923" t="s">
        <v>10</v>
      </c>
      <c r="E923" s="2">
        <v>271199</v>
      </c>
      <c r="F923" s="2">
        <v>0</v>
      </c>
    </row>
    <row r="924" spans="1:7" x14ac:dyDescent="0.25">
      <c r="D924" t="s">
        <v>11</v>
      </c>
      <c r="E924" s="2">
        <v>271126</v>
      </c>
      <c r="F924" s="2">
        <v>0</v>
      </c>
    </row>
    <row r="925" spans="1:7" x14ac:dyDescent="0.25">
      <c r="D925" t="s">
        <v>12</v>
      </c>
      <c r="E925" s="2">
        <v>73</v>
      </c>
      <c r="F925" s="2">
        <v>0</v>
      </c>
    </row>
    <row r="926" spans="1:7" x14ac:dyDescent="0.25">
      <c r="A926" s="1">
        <v>44395</v>
      </c>
      <c r="B926" s="1">
        <v>44399</v>
      </c>
      <c r="C926" t="s">
        <v>83</v>
      </c>
      <c r="D926" t="s">
        <v>6</v>
      </c>
      <c r="E926">
        <v>950</v>
      </c>
      <c r="F926">
        <v>945</v>
      </c>
      <c r="G926" t="s">
        <v>84</v>
      </c>
    </row>
    <row r="927" spans="1:7" x14ac:dyDescent="0.25">
      <c r="D927" t="s">
        <v>10</v>
      </c>
      <c r="E927" s="2">
        <v>171500</v>
      </c>
      <c r="F927" s="2">
        <v>179188.5</v>
      </c>
      <c r="G927" t="s">
        <v>85</v>
      </c>
    </row>
    <row r="928" spans="1:7" x14ac:dyDescent="0.25">
      <c r="D928" t="s">
        <v>11</v>
      </c>
      <c r="E928" s="2">
        <v>167640.29999999999</v>
      </c>
      <c r="F928" s="2">
        <v>116131.46</v>
      </c>
    </row>
    <row r="929" spans="1:7" x14ac:dyDescent="0.25">
      <c r="D929" t="s">
        <v>12</v>
      </c>
      <c r="E929" s="2">
        <v>3859.7</v>
      </c>
      <c r="F929" s="2">
        <v>63057.04</v>
      </c>
    </row>
    <row r="930" spans="1:7" x14ac:dyDescent="0.25">
      <c r="A930" s="1">
        <v>44653</v>
      </c>
      <c r="B930" s="1">
        <v>44657</v>
      </c>
      <c r="C930" t="s">
        <v>313</v>
      </c>
      <c r="D930" t="s">
        <v>6</v>
      </c>
      <c r="E930">
        <v>120</v>
      </c>
      <c r="G930" t="s">
        <v>314</v>
      </c>
    </row>
    <row r="931" spans="1:7" x14ac:dyDescent="0.25">
      <c r="D931" t="s">
        <v>10</v>
      </c>
      <c r="E931" s="2">
        <v>130100</v>
      </c>
      <c r="F931" s="2">
        <v>0</v>
      </c>
      <c r="G931" t="s">
        <v>315</v>
      </c>
    </row>
    <row r="932" spans="1:7" x14ac:dyDescent="0.25">
      <c r="D932" t="s">
        <v>11</v>
      </c>
      <c r="E932" s="2">
        <v>119591.81</v>
      </c>
      <c r="F932" s="2">
        <v>0</v>
      </c>
    </row>
    <row r="933" spans="1:7" x14ac:dyDescent="0.25">
      <c r="D933" t="s">
        <v>12</v>
      </c>
      <c r="E933" s="2">
        <v>10508.19</v>
      </c>
      <c r="F933" s="2">
        <v>0</v>
      </c>
    </row>
    <row r="934" spans="1:7" x14ac:dyDescent="0.25">
      <c r="A934" s="1">
        <v>44514</v>
      </c>
      <c r="B934" s="1">
        <v>44519</v>
      </c>
      <c r="C934" t="s">
        <v>316</v>
      </c>
      <c r="D934" t="s">
        <v>6</v>
      </c>
      <c r="E934">
        <v>4296</v>
      </c>
      <c r="F934">
        <v>3887</v>
      </c>
      <c r="G934" t="s">
        <v>85</v>
      </c>
    </row>
    <row r="935" spans="1:7" x14ac:dyDescent="0.25">
      <c r="D935" t="s">
        <v>10</v>
      </c>
      <c r="E935" s="2">
        <v>7201013.75</v>
      </c>
      <c r="F935" s="2">
        <v>6148897</v>
      </c>
    </row>
    <row r="936" spans="1:7" x14ac:dyDescent="0.25">
      <c r="D936" t="s">
        <v>11</v>
      </c>
      <c r="E936" s="2">
        <v>7200725.5999999996</v>
      </c>
      <c r="F936" s="2">
        <v>4815953.1500000004</v>
      </c>
    </row>
    <row r="937" spans="1:7" x14ac:dyDescent="0.25">
      <c r="D937" t="s">
        <v>12</v>
      </c>
      <c r="E937" s="2">
        <v>288.14999999999998</v>
      </c>
      <c r="F937" s="2">
        <v>1332943.8500000001</v>
      </c>
    </row>
    <row r="939" spans="1:7" x14ac:dyDescent="0.25">
      <c r="A939" s="3" t="s">
        <v>317</v>
      </c>
    </row>
    <row r="940" spans="1:7" x14ac:dyDescent="0.25">
      <c r="A940" s="1">
        <v>44540</v>
      </c>
      <c r="B940" s="1">
        <v>44540</v>
      </c>
      <c r="C940" t="s">
        <v>318</v>
      </c>
      <c r="D940" t="s">
        <v>6</v>
      </c>
      <c r="E940">
        <v>50</v>
      </c>
      <c r="F940">
        <v>110</v>
      </c>
      <c r="G940" t="s">
        <v>193</v>
      </c>
    </row>
    <row r="941" spans="1:7" x14ac:dyDescent="0.25">
      <c r="D941" t="s">
        <v>10</v>
      </c>
      <c r="E941" s="2">
        <v>0</v>
      </c>
      <c r="F941" s="2">
        <v>0</v>
      </c>
    </row>
    <row r="942" spans="1:7" x14ac:dyDescent="0.25">
      <c r="D942" t="s">
        <v>11</v>
      </c>
      <c r="E942" s="2">
        <v>2000</v>
      </c>
      <c r="F942" s="2">
        <v>0</v>
      </c>
    </row>
    <row r="943" spans="1:7" x14ac:dyDescent="0.25">
      <c r="D943" t="s">
        <v>12</v>
      </c>
      <c r="E943" s="2">
        <v>-2000</v>
      </c>
      <c r="F943" s="2">
        <v>0</v>
      </c>
    </row>
    <row r="944" spans="1:7" x14ac:dyDescent="0.25">
      <c r="A944" s="1">
        <v>44634</v>
      </c>
      <c r="B944" s="1">
        <v>44638</v>
      </c>
      <c r="C944" t="s">
        <v>161</v>
      </c>
      <c r="D944" t="s">
        <v>6</v>
      </c>
      <c r="E944">
        <v>160</v>
      </c>
      <c r="G944" t="s">
        <v>162</v>
      </c>
    </row>
    <row r="945" spans="1:9" x14ac:dyDescent="0.25">
      <c r="D945" t="s">
        <v>10</v>
      </c>
      <c r="E945" s="2">
        <v>17812</v>
      </c>
      <c r="F945" s="2">
        <v>0</v>
      </c>
      <c r="G945" t="s">
        <v>18</v>
      </c>
    </row>
    <row r="946" spans="1:9" x14ac:dyDescent="0.25">
      <c r="D946" t="s">
        <v>11</v>
      </c>
      <c r="E946" s="2">
        <v>11367.47</v>
      </c>
      <c r="F946" s="2">
        <v>0</v>
      </c>
    </row>
    <row r="947" spans="1:9" x14ac:dyDescent="0.25">
      <c r="D947" t="s">
        <v>12</v>
      </c>
      <c r="E947" s="2">
        <v>6444.53</v>
      </c>
      <c r="F947" s="2">
        <v>0</v>
      </c>
    </row>
    <row r="948" spans="1:9" x14ac:dyDescent="0.25">
      <c r="A948" s="1">
        <v>44501</v>
      </c>
      <c r="B948" s="1">
        <v>44505</v>
      </c>
      <c r="C948" t="s">
        <v>319</v>
      </c>
      <c r="D948" t="s">
        <v>6</v>
      </c>
      <c r="E948">
        <v>576</v>
      </c>
      <c r="F948">
        <v>838</v>
      </c>
      <c r="G948" t="s">
        <v>320</v>
      </c>
    </row>
    <row r="949" spans="1:9" x14ac:dyDescent="0.25">
      <c r="D949" t="s">
        <v>10</v>
      </c>
      <c r="E949" s="2">
        <v>165204</v>
      </c>
      <c r="F949" s="2">
        <v>143290</v>
      </c>
      <c r="G949" t="s">
        <v>321</v>
      </c>
    </row>
    <row r="950" spans="1:9" x14ac:dyDescent="0.25">
      <c r="D950" t="s">
        <v>11</v>
      </c>
      <c r="E950" s="2">
        <v>163922.51</v>
      </c>
      <c r="F950" s="2">
        <v>136967.84</v>
      </c>
      <c r="I950">
        <f>838+216+200+517</f>
        <v>1771</v>
      </c>
    </row>
    <row r="951" spans="1:9" x14ac:dyDescent="0.25">
      <c r="D951" t="s">
        <v>12</v>
      </c>
      <c r="E951" s="2">
        <v>1281.49</v>
      </c>
      <c r="F951" s="2">
        <v>6322.16</v>
      </c>
    </row>
    <row r="952" spans="1:9" x14ac:dyDescent="0.25">
      <c r="A952" s="1">
        <v>44543</v>
      </c>
      <c r="B952" s="1">
        <v>44547</v>
      </c>
      <c r="C952" t="s">
        <v>322</v>
      </c>
      <c r="D952" t="s">
        <v>6</v>
      </c>
      <c r="E952">
        <v>100</v>
      </c>
      <c r="G952" t="s">
        <v>193</v>
      </c>
    </row>
    <row r="953" spans="1:9" x14ac:dyDescent="0.25">
      <c r="D953" t="s">
        <v>10</v>
      </c>
      <c r="E953" s="2">
        <v>100000</v>
      </c>
      <c r="F953" s="2">
        <v>0</v>
      </c>
    </row>
    <row r="954" spans="1:9" x14ac:dyDescent="0.25">
      <c r="D954" t="s">
        <v>11</v>
      </c>
      <c r="E954" s="2">
        <v>100000</v>
      </c>
      <c r="F954" s="2">
        <v>0</v>
      </c>
    </row>
    <row r="955" spans="1:9" x14ac:dyDescent="0.25">
      <c r="D955" t="s">
        <v>12</v>
      </c>
      <c r="E955" s="2">
        <v>0</v>
      </c>
      <c r="F955" s="2">
        <v>0</v>
      </c>
    </row>
    <row r="956" spans="1:9" x14ac:dyDescent="0.25">
      <c r="A956" s="1">
        <v>44388</v>
      </c>
      <c r="B956" s="1">
        <v>44388</v>
      </c>
      <c r="C956" t="s">
        <v>323</v>
      </c>
      <c r="D956" t="s">
        <v>6</v>
      </c>
      <c r="G956" t="s">
        <v>162</v>
      </c>
    </row>
    <row r="957" spans="1:9" x14ac:dyDescent="0.25">
      <c r="D957" t="s">
        <v>10</v>
      </c>
      <c r="E957" s="2">
        <v>0</v>
      </c>
      <c r="F957" s="2">
        <v>0</v>
      </c>
    </row>
    <row r="958" spans="1:9" x14ac:dyDescent="0.25">
      <c r="D958" t="s">
        <v>11</v>
      </c>
      <c r="E958" s="2">
        <v>0</v>
      </c>
      <c r="F958" s="2">
        <v>0</v>
      </c>
    </row>
    <row r="959" spans="1:9" x14ac:dyDescent="0.25">
      <c r="D959" t="s">
        <v>12</v>
      </c>
      <c r="E959" s="2">
        <v>0</v>
      </c>
      <c r="F959" s="2">
        <v>0</v>
      </c>
    </row>
    <row r="960" spans="1:9" x14ac:dyDescent="0.25">
      <c r="A960" s="1">
        <v>44466</v>
      </c>
      <c r="B960" s="1">
        <v>44469</v>
      </c>
      <c r="C960" t="s">
        <v>324</v>
      </c>
      <c r="D960" t="s">
        <v>6</v>
      </c>
      <c r="E960">
        <v>216</v>
      </c>
      <c r="G960" t="s">
        <v>325</v>
      </c>
    </row>
    <row r="961" spans="1:7" x14ac:dyDescent="0.25">
      <c r="D961" t="s">
        <v>10</v>
      </c>
      <c r="E961" s="2">
        <v>22950</v>
      </c>
      <c r="F961" s="2">
        <v>0</v>
      </c>
      <c r="G961" t="s">
        <v>326</v>
      </c>
    </row>
    <row r="962" spans="1:7" x14ac:dyDescent="0.25">
      <c r="D962" t="s">
        <v>11</v>
      </c>
      <c r="E962" s="2">
        <v>18648.849999999999</v>
      </c>
      <c r="F962" s="2">
        <v>0</v>
      </c>
    </row>
    <row r="963" spans="1:7" x14ac:dyDescent="0.25">
      <c r="D963" t="s">
        <v>12</v>
      </c>
      <c r="E963" s="2">
        <v>4301.1499999999996</v>
      </c>
      <c r="F963" s="2">
        <v>0</v>
      </c>
    </row>
    <row r="964" spans="1:7" x14ac:dyDescent="0.25">
      <c r="A964" s="1">
        <v>44732</v>
      </c>
      <c r="B964" s="1">
        <v>44736</v>
      </c>
      <c r="C964" t="s">
        <v>327</v>
      </c>
      <c r="D964" t="s">
        <v>6</v>
      </c>
      <c r="E964">
        <v>200</v>
      </c>
      <c r="G964" t="s">
        <v>326</v>
      </c>
    </row>
    <row r="965" spans="1:7" x14ac:dyDescent="0.25">
      <c r="D965" t="s">
        <v>10</v>
      </c>
      <c r="E965" s="2">
        <v>68570.09</v>
      </c>
      <c r="F965" s="2">
        <v>0</v>
      </c>
      <c r="G965" t="s">
        <v>325</v>
      </c>
    </row>
    <row r="966" spans="1:7" x14ac:dyDescent="0.25">
      <c r="D966" t="s">
        <v>11</v>
      </c>
      <c r="E966" s="2">
        <v>67516.61</v>
      </c>
      <c r="F966" s="2">
        <v>0</v>
      </c>
    </row>
    <row r="967" spans="1:7" x14ac:dyDescent="0.25">
      <c r="D967" t="s">
        <v>12</v>
      </c>
      <c r="E967" s="2">
        <v>1053.48</v>
      </c>
      <c r="F967" s="2">
        <v>0</v>
      </c>
    </row>
    <row r="968" spans="1:7" x14ac:dyDescent="0.25">
      <c r="A968" s="1">
        <v>44466</v>
      </c>
      <c r="B968" s="1">
        <v>44470</v>
      </c>
      <c r="C968" t="s">
        <v>192</v>
      </c>
      <c r="D968" t="s">
        <v>6</v>
      </c>
      <c r="E968">
        <v>967</v>
      </c>
      <c r="F968">
        <v>1122</v>
      </c>
      <c r="G968" t="s">
        <v>157</v>
      </c>
    </row>
    <row r="969" spans="1:7" x14ac:dyDescent="0.25">
      <c r="D969" t="s">
        <v>10</v>
      </c>
      <c r="E969" s="2">
        <v>542811</v>
      </c>
      <c r="F969" s="2">
        <v>700470.2</v>
      </c>
      <c r="G969" t="s">
        <v>193</v>
      </c>
    </row>
    <row r="970" spans="1:7" x14ac:dyDescent="0.25">
      <c r="D970" t="s">
        <v>11</v>
      </c>
      <c r="E970" s="2">
        <v>505706.98</v>
      </c>
      <c r="F970" s="2">
        <v>569576.67000000004</v>
      </c>
      <c r="G970" t="s">
        <v>19</v>
      </c>
    </row>
    <row r="971" spans="1:7" x14ac:dyDescent="0.25">
      <c r="D971" t="s">
        <v>12</v>
      </c>
      <c r="E971" s="2">
        <v>37104.019999999997</v>
      </c>
      <c r="F971" s="2">
        <v>130893.53</v>
      </c>
      <c r="G971" t="s">
        <v>46</v>
      </c>
    </row>
    <row r="972" spans="1:7" x14ac:dyDescent="0.25">
      <c r="A972" s="1">
        <v>44388</v>
      </c>
      <c r="B972" s="1">
        <v>44392</v>
      </c>
      <c r="C972" t="s">
        <v>328</v>
      </c>
      <c r="D972" t="s">
        <v>6</v>
      </c>
      <c r="E972">
        <v>700</v>
      </c>
      <c r="F972">
        <v>1049</v>
      </c>
      <c r="G972" t="s">
        <v>162</v>
      </c>
    </row>
    <row r="973" spans="1:7" x14ac:dyDescent="0.25">
      <c r="D973" t="s">
        <v>10</v>
      </c>
      <c r="E973" s="2">
        <v>129050</v>
      </c>
      <c r="F973" s="2">
        <v>173285</v>
      </c>
    </row>
    <row r="974" spans="1:7" x14ac:dyDescent="0.25">
      <c r="D974" t="s">
        <v>11</v>
      </c>
      <c r="E974" s="2">
        <v>106943</v>
      </c>
      <c r="F974" s="2">
        <v>91384.79</v>
      </c>
    </row>
    <row r="975" spans="1:7" x14ac:dyDescent="0.25">
      <c r="D975" t="s">
        <v>12</v>
      </c>
      <c r="E975" s="2">
        <v>22107</v>
      </c>
      <c r="F975" s="2">
        <v>81900.210000000006</v>
      </c>
    </row>
    <row r="976" spans="1:7" x14ac:dyDescent="0.25">
      <c r="A976" s="1">
        <v>44613</v>
      </c>
      <c r="B976" s="1">
        <v>44617</v>
      </c>
      <c r="C976" t="s">
        <v>329</v>
      </c>
      <c r="D976" t="s">
        <v>6</v>
      </c>
      <c r="E976">
        <v>441</v>
      </c>
      <c r="F976">
        <v>517</v>
      </c>
      <c r="G976" t="s">
        <v>330</v>
      </c>
    </row>
    <row r="977" spans="1:7" x14ac:dyDescent="0.25">
      <c r="D977" t="s">
        <v>10</v>
      </c>
      <c r="E977" s="2">
        <v>134320</v>
      </c>
      <c r="F977" s="2">
        <v>194177.5</v>
      </c>
      <c r="G977" t="s">
        <v>331</v>
      </c>
    </row>
    <row r="978" spans="1:7" x14ac:dyDescent="0.25">
      <c r="D978" t="s">
        <v>11</v>
      </c>
      <c r="E978" s="2">
        <v>201752.12</v>
      </c>
      <c r="F978" s="2">
        <v>219661.31</v>
      </c>
      <c r="G978" t="s">
        <v>332</v>
      </c>
    </row>
    <row r="979" spans="1:7" x14ac:dyDescent="0.25">
      <c r="D979" t="s">
        <v>12</v>
      </c>
      <c r="E979" s="2">
        <v>-67432.12</v>
      </c>
      <c r="F979" s="2">
        <v>-25483.81</v>
      </c>
      <c r="G979" t="s">
        <v>333</v>
      </c>
    </row>
    <row r="981" spans="1:7" x14ac:dyDescent="0.25">
      <c r="A981" s="3" t="s">
        <v>334</v>
      </c>
    </row>
    <row r="982" spans="1:7" x14ac:dyDescent="0.25">
      <c r="A982" s="1">
        <v>44475</v>
      </c>
      <c r="B982" s="1">
        <v>44478</v>
      </c>
      <c r="C982" t="s">
        <v>335</v>
      </c>
      <c r="D982" t="s">
        <v>6</v>
      </c>
      <c r="E982">
        <v>235</v>
      </c>
      <c r="F982">
        <v>86</v>
      </c>
      <c r="G982" t="s">
        <v>336</v>
      </c>
    </row>
    <row r="983" spans="1:7" x14ac:dyDescent="0.25">
      <c r="D983" t="s">
        <v>10</v>
      </c>
      <c r="E983" s="2">
        <v>107240</v>
      </c>
      <c r="F983" s="2">
        <v>28319</v>
      </c>
    </row>
    <row r="984" spans="1:7" x14ac:dyDescent="0.25">
      <c r="D984" t="s">
        <v>11</v>
      </c>
      <c r="E984" s="2">
        <v>61464.800000000003</v>
      </c>
      <c r="F984" s="2">
        <v>65455.08</v>
      </c>
    </row>
    <row r="985" spans="1:7" x14ac:dyDescent="0.25">
      <c r="D985" t="s">
        <v>12</v>
      </c>
      <c r="E985" s="2">
        <v>45775.199999999997</v>
      </c>
      <c r="F985" s="2">
        <v>-37136.080000000002</v>
      </c>
    </row>
    <row r="987" spans="1:7" x14ac:dyDescent="0.25">
      <c r="A987" s="3" t="s">
        <v>337</v>
      </c>
    </row>
    <row r="988" spans="1:7" x14ac:dyDescent="0.25">
      <c r="A988" s="1">
        <v>44490</v>
      </c>
      <c r="B988" s="1">
        <v>44492</v>
      </c>
      <c r="C988" t="s">
        <v>44</v>
      </c>
      <c r="D988" t="s">
        <v>6</v>
      </c>
      <c r="E988">
        <v>200</v>
      </c>
      <c r="F988">
        <v>119</v>
      </c>
      <c r="G988" t="s">
        <v>45</v>
      </c>
    </row>
    <row r="989" spans="1:7" x14ac:dyDescent="0.25">
      <c r="D989" t="s">
        <v>10</v>
      </c>
      <c r="E989" s="2">
        <v>50000</v>
      </c>
      <c r="F989" s="2">
        <v>29000</v>
      </c>
      <c r="G989" t="s">
        <v>46</v>
      </c>
    </row>
    <row r="990" spans="1:7" x14ac:dyDescent="0.25">
      <c r="D990" t="s">
        <v>11</v>
      </c>
      <c r="E990" s="2">
        <v>45000</v>
      </c>
      <c r="F990" s="2">
        <v>21610</v>
      </c>
      <c r="G990" t="s">
        <v>43</v>
      </c>
    </row>
    <row r="991" spans="1:7" x14ac:dyDescent="0.25">
      <c r="D991" t="s">
        <v>12</v>
      </c>
      <c r="E991" s="2">
        <v>5000</v>
      </c>
      <c r="F991" s="2">
        <v>7390</v>
      </c>
    </row>
    <row r="992" spans="1:7" x14ac:dyDescent="0.25">
      <c r="A992" s="1">
        <v>44508</v>
      </c>
      <c r="B992" s="1">
        <v>44511</v>
      </c>
      <c r="C992" t="s">
        <v>338</v>
      </c>
      <c r="D992" t="s">
        <v>6</v>
      </c>
      <c r="E992">
        <v>100</v>
      </c>
      <c r="F992">
        <v>120</v>
      </c>
      <c r="G992" t="s">
        <v>339</v>
      </c>
    </row>
    <row r="993" spans="1:7" x14ac:dyDescent="0.25">
      <c r="D993" t="s">
        <v>10</v>
      </c>
      <c r="E993" s="2">
        <v>25000</v>
      </c>
      <c r="F993" s="2">
        <v>26227.4</v>
      </c>
    </row>
    <row r="994" spans="1:7" x14ac:dyDescent="0.25">
      <c r="D994" t="s">
        <v>11</v>
      </c>
      <c r="E994" s="2">
        <v>4156.25</v>
      </c>
      <c r="F994" s="2">
        <v>1030.55</v>
      </c>
    </row>
    <row r="995" spans="1:7" x14ac:dyDescent="0.25">
      <c r="D995" t="s">
        <v>12</v>
      </c>
      <c r="E995" s="2">
        <v>20843.75</v>
      </c>
      <c r="F995" s="2">
        <v>25196.85</v>
      </c>
    </row>
    <row r="996" spans="1:7" x14ac:dyDescent="0.25">
      <c r="A996" s="1">
        <v>44569</v>
      </c>
      <c r="B996" s="1">
        <v>44571</v>
      </c>
      <c r="C996" t="s">
        <v>340</v>
      </c>
      <c r="D996" t="s">
        <v>6</v>
      </c>
      <c r="E996">
        <v>450</v>
      </c>
      <c r="G996" t="s">
        <v>45</v>
      </c>
    </row>
    <row r="997" spans="1:7" x14ac:dyDescent="0.25">
      <c r="D997" t="s">
        <v>10</v>
      </c>
      <c r="E997" s="2">
        <v>79600</v>
      </c>
      <c r="F997" s="2">
        <v>0</v>
      </c>
      <c r="G997" t="s">
        <v>46</v>
      </c>
    </row>
    <row r="998" spans="1:7" x14ac:dyDescent="0.25">
      <c r="D998" t="s">
        <v>11</v>
      </c>
      <c r="E998" s="2">
        <v>65290</v>
      </c>
      <c r="F998" s="2">
        <v>0</v>
      </c>
    </row>
    <row r="999" spans="1:7" x14ac:dyDescent="0.25">
      <c r="D999" t="s">
        <v>12</v>
      </c>
      <c r="E999" s="2">
        <v>14310</v>
      </c>
      <c r="F999" s="2">
        <v>0</v>
      </c>
    </row>
    <row r="1000" spans="1:7" x14ac:dyDescent="0.25">
      <c r="A1000" s="1">
        <v>44422</v>
      </c>
      <c r="B1000" s="1">
        <v>44426</v>
      </c>
      <c r="C1000" t="s">
        <v>341</v>
      </c>
      <c r="D1000" t="s">
        <v>6</v>
      </c>
      <c r="E1000">
        <v>3975</v>
      </c>
      <c r="F1000">
        <v>3012</v>
      </c>
      <c r="G1000" t="s">
        <v>342</v>
      </c>
    </row>
    <row r="1001" spans="1:7" x14ac:dyDescent="0.25">
      <c r="D1001" t="s">
        <v>10</v>
      </c>
      <c r="E1001" s="2">
        <v>852500</v>
      </c>
      <c r="F1001" s="2">
        <v>624800</v>
      </c>
      <c r="G1001" t="s">
        <v>343</v>
      </c>
    </row>
    <row r="1002" spans="1:7" x14ac:dyDescent="0.25">
      <c r="D1002" t="s">
        <v>11</v>
      </c>
      <c r="E1002" s="2">
        <v>593998.9</v>
      </c>
      <c r="F1002" s="2">
        <v>413428.35</v>
      </c>
    </row>
    <row r="1003" spans="1:7" x14ac:dyDescent="0.25">
      <c r="D1003" t="s">
        <v>12</v>
      </c>
      <c r="E1003" s="2">
        <v>258501.1</v>
      </c>
      <c r="F1003" s="2">
        <v>211371.65</v>
      </c>
    </row>
    <row r="1004" spans="1:7" x14ac:dyDescent="0.25">
      <c r="A1004" s="1">
        <v>44466</v>
      </c>
      <c r="B1004" s="1">
        <v>44470</v>
      </c>
      <c r="C1004" t="s">
        <v>192</v>
      </c>
      <c r="D1004" t="s">
        <v>6</v>
      </c>
      <c r="E1004">
        <v>967</v>
      </c>
      <c r="F1004">
        <v>1122</v>
      </c>
      <c r="G1004" t="s">
        <v>157</v>
      </c>
    </row>
    <row r="1005" spans="1:7" x14ac:dyDescent="0.25">
      <c r="D1005" t="s">
        <v>10</v>
      </c>
      <c r="E1005" s="2">
        <v>542811</v>
      </c>
      <c r="F1005" s="2">
        <v>700470.2</v>
      </c>
      <c r="G1005" t="s">
        <v>193</v>
      </c>
    </row>
    <row r="1006" spans="1:7" x14ac:dyDescent="0.25">
      <c r="D1006" t="s">
        <v>11</v>
      </c>
      <c r="E1006" s="2">
        <v>505706.98</v>
      </c>
      <c r="F1006" s="2">
        <v>569576.67000000004</v>
      </c>
      <c r="G1006" t="s">
        <v>19</v>
      </c>
    </row>
    <row r="1007" spans="1:7" x14ac:dyDescent="0.25">
      <c r="D1007" t="s">
        <v>12</v>
      </c>
      <c r="E1007" s="2">
        <v>37104.019999999997</v>
      </c>
      <c r="F1007" s="2">
        <v>130893.53</v>
      </c>
      <c r="G1007" t="s">
        <v>46</v>
      </c>
    </row>
    <row r="1008" spans="1:7" x14ac:dyDescent="0.25">
      <c r="A1008" s="1">
        <v>44613</v>
      </c>
      <c r="B1008" s="1">
        <v>44617</v>
      </c>
      <c r="C1008" t="s">
        <v>329</v>
      </c>
      <c r="D1008" t="s">
        <v>6</v>
      </c>
      <c r="E1008">
        <v>441</v>
      </c>
      <c r="F1008">
        <v>517</v>
      </c>
      <c r="G1008" t="s">
        <v>330</v>
      </c>
    </row>
    <row r="1009" spans="1:7" x14ac:dyDescent="0.25">
      <c r="D1009" t="s">
        <v>10</v>
      </c>
      <c r="E1009" s="2">
        <v>134320</v>
      </c>
      <c r="F1009" s="2">
        <v>194177.5</v>
      </c>
      <c r="G1009" t="s">
        <v>331</v>
      </c>
    </row>
    <row r="1010" spans="1:7" x14ac:dyDescent="0.25">
      <c r="D1010" t="s">
        <v>11</v>
      </c>
      <c r="E1010" s="2">
        <v>201752.12</v>
      </c>
      <c r="F1010" s="2">
        <v>219661.31</v>
      </c>
      <c r="G1010" t="s">
        <v>332</v>
      </c>
    </row>
    <row r="1011" spans="1:7" x14ac:dyDescent="0.25">
      <c r="D1011" t="s">
        <v>12</v>
      </c>
      <c r="E1011" s="2">
        <v>-67432.12</v>
      </c>
      <c r="F1011" s="2">
        <v>-25483.81</v>
      </c>
      <c r="G1011" t="s">
        <v>333</v>
      </c>
    </row>
    <row r="1013" spans="1:7" x14ac:dyDescent="0.25">
      <c r="A1013" s="3" t="s">
        <v>344</v>
      </c>
    </row>
    <row r="1014" spans="1:7" x14ac:dyDescent="0.25">
      <c r="A1014" s="1">
        <v>44388</v>
      </c>
      <c r="B1014" s="1">
        <v>44393</v>
      </c>
      <c r="C1014" t="s">
        <v>345</v>
      </c>
      <c r="D1014" t="s">
        <v>6</v>
      </c>
      <c r="E1014">
        <v>100</v>
      </c>
      <c r="G1014" t="s">
        <v>29</v>
      </c>
    </row>
    <row r="1015" spans="1:7" x14ac:dyDescent="0.25">
      <c r="D1015" t="s">
        <v>10</v>
      </c>
      <c r="E1015" s="2">
        <v>20000</v>
      </c>
      <c r="F1015" s="2">
        <v>0</v>
      </c>
    </row>
    <row r="1016" spans="1:7" x14ac:dyDescent="0.25">
      <c r="D1016" t="s">
        <v>11</v>
      </c>
      <c r="E1016" s="2">
        <v>19000</v>
      </c>
      <c r="F1016" s="2">
        <v>0</v>
      </c>
    </row>
    <row r="1017" spans="1:7" x14ac:dyDescent="0.25">
      <c r="D1017" t="s">
        <v>12</v>
      </c>
      <c r="E1017" s="2">
        <v>1000</v>
      </c>
      <c r="F1017" s="2">
        <v>0</v>
      </c>
    </row>
    <row r="1018" spans="1:7" x14ac:dyDescent="0.25">
      <c r="A1018" s="1">
        <v>44394</v>
      </c>
      <c r="B1018" s="1">
        <v>44401</v>
      </c>
      <c r="C1018" t="s">
        <v>346</v>
      </c>
      <c r="D1018" t="s">
        <v>6</v>
      </c>
      <c r="E1018">
        <v>180</v>
      </c>
      <c r="G1018" t="s">
        <v>39</v>
      </c>
    </row>
    <row r="1019" spans="1:7" x14ac:dyDescent="0.25">
      <c r="D1019" t="s">
        <v>10</v>
      </c>
      <c r="E1019" s="2">
        <v>60000</v>
      </c>
      <c r="F1019" s="2">
        <v>0</v>
      </c>
      <c r="G1019" t="s">
        <v>29</v>
      </c>
    </row>
    <row r="1020" spans="1:7" x14ac:dyDescent="0.25">
      <c r="D1020" t="s">
        <v>11</v>
      </c>
      <c r="E1020" s="2">
        <v>60000</v>
      </c>
      <c r="F1020" s="2">
        <v>0</v>
      </c>
    </row>
    <row r="1021" spans="1:7" x14ac:dyDescent="0.25">
      <c r="D1021" t="s">
        <v>12</v>
      </c>
      <c r="E1021" s="2">
        <v>0</v>
      </c>
      <c r="F1021" s="2">
        <v>0</v>
      </c>
    </row>
    <row r="1022" spans="1:7" x14ac:dyDescent="0.25">
      <c r="A1022" s="1">
        <v>44376</v>
      </c>
      <c r="B1022" s="1">
        <v>44379</v>
      </c>
      <c r="C1022" t="s">
        <v>347</v>
      </c>
      <c r="D1022" t="s">
        <v>6</v>
      </c>
      <c r="E1022">
        <v>300</v>
      </c>
      <c r="F1022">
        <v>372</v>
      </c>
      <c r="G1022" t="s">
        <v>348</v>
      </c>
    </row>
    <row r="1023" spans="1:7" x14ac:dyDescent="0.25">
      <c r="D1023" t="s">
        <v>10</v>
      </c>
      <c r="E1023" s="2">
        <v>21779.31</v>
      </c>
      <c r="F1023" s="2">
        <v>20655.34</v>
      </c>
    </row>
    <row r="1024" spans="1:7" x14ac:dyDescent="0.25">
      <c r="D1024" t="s">
        <v>11</v>
      </c>
      <c r="E1024" s="2">
        <v>17527.62</v>
      </c>
      <c r="F1024" s="2">
        <v>16386.830000000002</v>
      </c>
    </row>
    <row r="1025" spans="1:7" x14ac:dyDescent="0.25">
      <c r="D1025" t="s">
        <v>12</v>
      </c>
      <c r="E1025" s="2">
        <v>4251.6899999999996</v>
      </c>
      <c r="F1025" s="2">
        <v>4268.51</v>
      </c>
    </row>
    <row r="1026" spans="1:7" x14ac:dyDescent="0.25">
      <c r="A1026" s="1">
        <v>44577</v>
      </c>
      <c r="B1026" s="1">
        <v>44583</v>
      </c>
      <c r="C1026" t="s">
        <v>28</v>
      </c>
      <c r="D1026" t="s">
        <v>6</v>
      </c>
      <c r="E1026">
        <v>360</v>
      </c>
      <c r="G1026" t="s">
        <v>29</v>
      </c>
    </row>
    <row r="1027" spans="1:7" x14ac:dyDescent="0.25">
      <c r="D1027" t="s">
        <v>10</v>
      </c>
      <c r="E1027" s="2">
        <v>311400</v>
      </c>
      <c r="F1027" s="2">
        <v>0</v>
      </c>
      <c r="G1027" t="s">
        <v>30</v>
      </c>
    </row>
    <row r="1028" spans="1:7" x14ac:dyDescent="0.25">
      <c r="D1028" t="s">
        <v>11</v>
      </c>
      <c r="E1028" s="2">
        <v>311016.2</v>
      </c>
      <c r="F1028" s="2">
        <v>0</v>
      </c>
      <c r="G1028" t="s">
        <v>24</v>
      </c>
    </row>
    <row r="1029" spans="1:7" x14ac:dyDescent="0.25">
      <c r="D1029" t="s">
        <v>12</v>
      </c>
      <c r="E1029" s="2">
        <v>383.8</v>
      </c>
      <c r="F1029" s="2">
        <v>0</v>
      </c>
    </row>
    <row r="1030" spans="1:7" x14ac:dyDescent="0.25">
      <c r="A1030" s="1">
        <v>44445</v>
      </c>
      <c r="B1030" s="1">
        <v>44447</v>
      </c>
      <c r="C1030" t="s">
        <v>349</v>
      </c>
      <c r="D1030" t="s">
        <v>6</v>
      </c>
      <c r="E1030">
        <v>50</v>
      </c>
      <c r="F1030">
        <v>121</v>
      </c>
      <c r="G1030" t="s">
        <v>29</v>
      </c>
    </row>
    <row r="1031" spans="1:7" x14ac:dyDescent="0.25">
      <c r="D1031" t="s">
        <v>10</v>
      </c>
      <c r="E1031" s="2">
        <v>7500</v>
      </c>
      <c r="F1031" s="2">
        <v>6202.18</v>
      </c>
      <c r="G1031" t="s">
        <v>39</v>
      </c>
    </row>
    <row r="1032" spans="1:7" x14ac:dyDescent="0.25">
      <c r="D1032" t="s">
        <v>11</v>
      </c>
      <c r="E1032" s="2">
        <v>7130</v>
      </c>
      <c r="F1032" s="2">
        <v>6202.18</v>
      </c>
    </row>
    <row r="1033" spans="1:7" x14ac:dyDescent="0.25">
      <c r="D1033" t="s">
        <v>12</v>
      </c>
      <c r="E1033" s="2">
        <v>370</v>
      </c>
      <c r="F1033" s="2">
        <v>0</v>
      </c>
    </row>
    <row r="1035" spans="1:7" x14ac:dyDescent="0.25">
      <c r="A1035" s="3" t="s">
        <v>350</v>
      </c>
    </row>
    <row r="1036" spans="1:7" x14ac:dyDescent="0.25">
      <c r="A1036" s="1">
        <v>44660</v>
      </c>
      <c r="B1036" s="1">
        <v>44664</v>
      </c>
      <c r="C1036" t="s">
        <v>351</v>
      </c>
      <c r="D1036" t="s">
        <v>6</v>
      </c>
      <c r="E1036">
        <v>105</v>
      </c>
      <c r="G1036" t="s">
        <v>352</v>
      </c>
    </row>
    <row r="1037" spans="1:7" x14ac:dyDescent="0.25">
      <c r="D1037" t="s">
        <v>10</v>
      </c>
      <c r="E1037" s="2">
        <v>7400</v>
      </c>
      <c r="F1037" s="2">
        <v>0</v>
      </c>
      <c r="G1037" t="s">
        <v>353</v>
      </c>
    </row>
    <row r="1038" spans="1:7" x14ac:dyDescent="0.25">
      <c r="D1038" t="s">
        <v>11</v>
      </c>
      <c r="E1038" s="2">
        <v>7100.2</v>
      </c>
      <c r="F1038" s="2">
        <v>0</v>
      </c>
    </row>
    <row r="1039" spans="1:7" x14ac:dyDescent="0.25">
      <c r="D1039" t="s">
        <v>12</v>
      </c>
      <c r="E1039" s="2">
        <v>299.8</v>
      </c>
      <c r="F1039" s="2">
        <v>0</v>
      </c>
    </row>
    <row r="1040" spans="1:7" x14ac:dyDescent="0.25">
      <c r="A1040" s="1">
        <v>44502</v>
      </c>
      <c r="B1040" s="1">
        <v>44504</v>
      </c>
      <c r="C1040" t="s">
        <v>220</v>
      </c>
      <c r="D1040" t="s">
        <v>6</v>
      </c>
      <c r="E1040">
        <v>250</v>
      </c>
      <c r="F1040">
        <v>343</v>
      </c>
      <c r="G1040" t="s">
        <v>221</v>
      </c>
    </row>
    <row r="1041" spans="1:9" x14ac:dyDescent="0.25">
      <c r="D1041" t="s">
        <v>10</v>
      </c>
      <c r="E1041" s="2">
        <v>9500</v>
      </c>
      <c r="F1041" s="2">
        <v>21850</v>
      </c>
      <c r="G1041" t="s">
        <v>222</v>
      </c>
    </row>
    <row r="1042" spans="1:9" x14ac:dyDescent="0.25">
      <c r="D1042" t="s">
        <v>11</v>
      </c>
      <c r="E1042" s="2">
        <v>5465</v>
      </c>
      <c r="F1042" s="2">
        <v>8457.26</v>
      </c>
    </row>
    <row r="1043" spans="1:9" x14ac:dyDescent="0.25">
      <c r="D1043" t="s">
        <v>12</v>
      </c>
      <c r="E1043" s="2">
        <v>4035</v>
      </c>
      <c r="F1043" s="2">
        <v>13392.74</v>
      </c>
    </row>
    <row r="1044" spans="1:9" x14ac:dyDescent="0.25">
      <c r="A1044" s="1">
        <v>44722</v>
      </c>
      <c r="B1044" s="1">
        <v>44724</v>
      </c>
      <c r="C1044" t="s">
        <v>354</v>
      </c>
      <c r="D1044" t="s">
        <v>6</v>
      </c>
      <c r="E1044">
        <v>140</v>
      </c>
      <c r="G1044" t="s">
        <v>355</v>
      </c>
      <c r="I1044">
        <f>105+343+140+200+72</f>
        <v>860</v>
      </c>
    </row>
    <row r="1045" spans="1:9" x14ac:dyDescent="0.25">
      <c r="D1045" t="s">
        <v>10</v>
      </c>
      <c r="E1045" s="2">
        <v>40740.699999999997</v>
      </c>
      <c r="F1045" s="2">
        <v>0</v>
      </c>
    </row>
    <row r="1046" spans="1:9" x14ac:dyDescent="0.25">
      <c r="D1046" t="s">
        <v>11</v>
      </c>
      <c r="E1046" s="2">
        <v>18684.21</v>
      </c>
      <c r="F1046" s="2">
        <v>0</v>
      </c>
    </row>
    <row r="1047" spans="1:9" x14ac:dyDescent="0.25">
      <c r="D1047" t="s">
        <v>12</v>
      </c>
      <c r="E1047" s="2">
        <v>22056.49</v>
      </c>
      <c r="F1047" s="2">
        <v>0</v>
      </c>
    </row>
    <row r="1048" spans="1:9" x14ac:dyDescent="0.25">
      <c r="A1048" s="1">
        <v>44718</v>
      </c>
      <c r="B1048" s="1">
        <v>44722</v>
      </c>
      <c r="C1048" t="s">
        <v>356</v>
      </c>
      <c r="D1048" t="s">
        <v>6</v>
      </c>
      <c r="E1048">
        <v>200</v>
      </c>
      <c r="G1048" t="s">
        <v>357</v>
      </c>
    </row>
    <row r="1049" spans="1:9" x14ac:dyDescent="0.25">
      <c r="D1049" t="s">
        <v>10</v>
      </c>
      <c r="E1049" s="2">
        <v>86593.22</v>
      </c>
      <c r="F1049" s="2">
        <v>0</v>
      </c>
    </row>
    <row r="1050" spans="1:9" x14ac:dyDescent="0.25">
      <c r="D1050" t="s">
        <v>11</v>
      </c>
      <c r="E1050" s="2">
        <v>83993.93</v>
      </c>
      <c r="F1050" s="2">
        <v>0</v>
      </c>
    </row>
    <row r="1051" spans="1:9" x14ac:dyDescent="0.25">
      <c r="D1051" t="s">
        <v>12</v>
      </c>
      <c r="E1051" s="2">
        <v>2599.29</v>
      </c>
      <c r="F1051" s="2">
        <v>0</v>
      </c>
    </row>
    <row r="1052" spans="1:9" x14ac:dyDescent="0.25">
      <c r="A1052" s="1">
        <v>44515</v>
      </c>
      <c r="B1052" s="1">
        <v>44517</v>
      </c>
      <c r="C1052" t="s">
        <v>114</v>
      </c>
      <c r="D1052" t="s">
        <v>6</v>
      </c>
      <c r="E1052">
        <v>72</v>
      </c>
      <c r="F1052">
        <v>237</v>
      </c>
      <c r="G1052" t="s">
        <v>115</v>
      </c>
    </row>
    <row r="1053" spans="1:9" x14ac:dyDescent="0.25">
      <c r="D1053" t="s">
        <v>10</v>
      </c>
      <c r="E1053" s="2">
        <v>29423</v>
      </c>
      <c r="F1053" s="2">
        <v>24123.599999999999</v>
      </c>
      <c r="G1053" t="s">
        <v>116</v>
      </c>
    </row>
    <row r="1054" spans="1:9" x14ac:dyDescent="0.25">
      <c r="D1054" t="s">
        <v>11</v>
      </c>
      <c r="E1054" s="2">
        <v>21305</v>
      </c>
      <c r="F1054" s="2">
        <v>16115.39</v>
      </c>
      <c r="G1054" t="s">
        <v>117</v>
      </c>
    </row>
    <row r="1055" spans="1:9" x14ac:dyDescent="0.25">
      <c r="D1055" t="s">
        <v>12</v>
      </c>
      <c r="E1055" s="2">
        <v>8118</v>
      </c>
      <c r="F1055" s="2">
        <v>8008.21</v>
      </c>
      <c r="G1055" t="s">
        <v>100</v>
      </c>
    </row>
    <row r="1056" spans="1:9" x14ac:dyDescent="0.25">
      <c r="G1056" t="s">
        <v>118</v>
      </c>
    </row>
    <row r="1057" spans="1:9" x14ac:dyDescent="0.25">
      <c r="G1057" t="s">
        <v>119</v>
      </c>
    </row>
    <row r="1059" spans="1:9" x14ac:dyDescent="0.25">
      <c r="A1059" s="3" t="s">
        <v>358</v>
      </c>
    </row>
    <row r="1060" spans="1:9" x14ac:dyDescent="0.25">
      <c r="A1060" s="1">
        <v>44698</v>
      </c>
      <c r="B1060" s="1">
        <v>44700</v>
      </c>
      <c r="C1060" t="s">
        <v>359</v>
      </c>
      <c r="D1060" t="s">
        <v>6</v>
      </c>
      <c r="E1060">
        <v>53</v>
      </c>
      <c r="G1060" t="s">
        <v>360</v>
      </c>
    </row>
    <row r="1061" spans="1:9" x14ac:dyDescent="0.25">
      <c r="D1061" t="s">
        <v>10</v>
      </c>
      <c r="E1061" s="2">
        <v>22418.36</v>
      </c>
      <c r="F1061" s="2">
        <v>0</v>
      </c>
    </row>
    <row r="1062" spans="1:9" x14ac:dyDescent="0.25">
      <c r="D1062" t="s">
        <v>11</v>
      </c>
      <c r="E1062" s="2">
        <v>22078.84</v>
      </c>
      <c r="F1062" s="2">
        <v>0</v>
      </c>
    </row>
    <row r="1063" spans="1:9" x14ac:dyDescent="0.25">
      <c r="D1063" t="s">
        <v>12</v>
      </c>
      <c r="E1063" s="2">
        <v>339.52</v>
      </c>
      <c r="F1063" s="2">
        <v>0</v>
      </c>
    </row>
    <row r="1064" spans="1:9" x14ac:dyDescent="0.25">
      <c r="A1064" s="1">
        <v>44653</v>
      </c>
      <c r="B1064" s="1">
        <v>44657</v>
      </c>
      <c r="C1064" t="s">
        <v>361</v>
      </c>
      <c r="D1064" t="s">
        <v>6</v>
      </c>
      <c r="E1064">
        <v>171</v>
      </c>
      <c r="G1064" t="s">
        <v>362</v>
      </c>
    </row>
    <row r="1065" spans="1:9" x14ac:dyDescent="0.25">
      <c r="D1065" t="s">
        <v>10</v>
      </c>
      <c r="E1065" s="2">
        <v>149413</v>
      </c>
      <c r="F1065" s="2">
        <v>0</v>
      </c>
      <c r="G1065" t="s">
        <v>363</v>
      </c>
    </row>
    <row r="1066" spans="1:9" x14ac:dyDescent="0.25">
      <c r="D1066" t="s">
        <v>11</v>
      </c>
      <c r="E1066" s="2">
        <v>138027.48000000001</v>
      </c>
      <c r="F1066" s="2">
        <v>0</v>
      </c>
    </row>
    <row r="1067" spans="1:9" x14ac:dyDescent="0.25">
      <c r="D1067" t="s">
        <v>12</v>
      </c>
      <c r="E1067" s="2">
        <v>11385.52</v>
      </c>
      <c r="F1067" s="2">
        <v>0</v>
      </c>
    </row>
    <row r="1068" spans="1:9" x14ac:dyDescent="0.25">
      <c r="A1068" s="1">
        <v>44479</v>
      </c>
      <c r="B1068" s="1">
        <v>44482</v>
      </c>
      <c r="C1068" t="s">
        <v>126</v>
      </c>
      <c r="D1068" t="s">
        <v>6</v>
      </c>
      <c r="G1068" t="s">
        <v>127</v>
      </c>
    </row>
    <row r="1069" spans="1:9" x14ac:dyDescent="0.25">
      <c r="D1069" t="s">
        <v>10</v>
      </c>
      <c r="E1069" s="2">
        <v>0</v>
      </c>
      <c r="F1069" s="2">
        <v>0</v>
      </c>
      <c r="G1069" t="s">
        <v>112</v>
      </c>
    </row>
    <row r="1070" spans="1:9" x14ac:dyDescent="0.25">
      <c r="D1070" t="s">
        <v>11</v>
      </c>
      <c r="E1070" s="2">
        <v>0</v>
      </c>
      <c r="F1070" s="2">
        <v>0</v>
      </c>
      <c r="G1070" t="s">
        <v>128</v>
      </c>
    </row>
    <row r="1071" spans="1:9" x14ac:dyDescent="0.25">
      <c r="D1071" t="s">
        <v>12</v>
      </c>
      <c r="E1071" s="2">
        <v>0</v>
      </c>
      <c r="F1071" s="2">
        <v>0</v>
      </c>
      <c r="I1071">
        <f>53+171+145+1106</f>
        <v>1475</v>
      </c>
    </row>
    <row r="1072" spans="1:9" x14ac:dyDescent="0.25">
      <c r="A1072" s="1">
        <v>44477</v>
      </c>
      <c r="B1072" s="1">
        <v>44484</v>
      </c>
      <c r="C1072" t="s">
        <v>133</v>
      </c>
      <c r="D1072" t="s">
        <v>6</v>
      </c>
      <c r="E1072">
        <v>145</v>
      </c>
      <c r="G1072" t="s">
        <v>112</v>
      </c>
    </row>
    <row r="1073" spans="1:7" x14ac:dyDescent="0.25">
      <c r="D1073" t="s">
        <v>10</v>
      </c>
      <c r="E1073" s="2">
        <v>36000</v>
      </c>
      <c r="F1073" s="2">
        <v>0</v>
      </c>
      <c r="G1073" t="s">
        <v>128</v>
      </c>
    </row>
    <row r="1074" spans="1:7" x14ac:dyDescent="0.25">
      <c r="D1074" t="s">
        <v>11</v>
      </c>
      <c r="E1074" s="2">
        <v>21794.14</v>
      </c>
      <c r="F1074" s="2">
        <v>0</v>
      </c>
      <c r="G1074" t="s">
        <v>127</v>
      </c>
    </row>
    <row r="1075" spans="1:7" x14ac:dyDescent="0.25">
      <c r="D1075" t="s">
        <v>12</v>
      </c>
      <c r="E1075" s="2">
        <v>14205.86</v>
      </c>
      <c r="F1075" s="2">
        <v>0</v>
      </c>
    </row>
    <row r="1076" spans="1:7" x14ac:dyDescent="0.25">
      <c r="A1076" s="1">
        <v>44487</v>
      </c>
      <c r="B1076" s="1">
        <v>44491</v>
      </c>
      <c r="C1076" t="s">
        <v>364</v>
      </c>
      <c r="D1076" t="s">
        <v>6</v>
      </c>
      <c r="E1076">
        <v>600</v>
      </c>
      <c r="F1076">
        <v>1106</v>
      </c>
      <c r="G1076" t="s">
        <v>365</v>
      </c>
    </row>
    <row r="1077" spans="1:7" x14ac:dyDescent="0.25">
      <c r="D1077" t="s">
        <v>10</v>
      </c>
      <c r="E1077" s="2">
        <v>28913.25</v>
      </c>
      <c r="F1077" s="2">
        <v>82463.5</v>
      </c>
    </row>
    <row r="1078" spans="1:7" x14ac:dyDescent="0.25">
      <c r="D1078" t="s">
        <v>11</v>
      </c>
      <c r="E1078" s="2">
        <v>14116.69</v>
      </c>
      <c r="F1078" s="2">
        <v>17927.650000000001</v>
      </c>
    </row>
    <row r="1079" spans="1:7" x14ac:dyDescent="0.25">
      <c r="D1079" t="s">
        <v>12</v>
      </c>
      <c r="E1079" s="2">
        <v>14796.56</v>
      </c>
      <c r="F1079" s="2">
        <v>64535.85</v>
      </c>
    </row>
    <row r="1080" spans="1:7" x14ac:dyDescent="0.25">
      <c r="A1080" s="1">
        <v>44611</v>
      </c>
      <c r="B1080" s="1">
        <v>44615</v>
      </c>
      <c r="C1080" t="s">
        <v>270</v>
      </c>
      <c r="D1080" t="s">
        <v>6</v>
      </c>
      <c r="E1080">
        <v>800</v>
      </c>
      <c r="F1080">
        <v>2228</v>
      </c>
      <c r="G1080" t="s">
        <v>271</v>
      </c>
    </row>
    <row r="1081" spans="1:7" x14ac:dyDescent="0.25">
      <c r="D1081" t="s">
        <v>10</v>
      </c>
      <c r="E1081" s="2">
        <v>35000</v>
      </c>
      <c r="F1081" s="2">
        <v>0</v>
      </c>
      <c r="G1081" t="s">
        <v>251</v>
      </c>
    </row>
    <row r="1082" spans="1:7" x14ac:dyDescent="0.25">
      <c r="D1082" t="s">
        <v>11</v>
      </c>
      <c r="E1082" s="2">
        <v>30000</v>
      </c>
      <c r="F1082" s="2">
        <v>0</v>
      </c>
    </row>
    <row r="1083" spans="1:7" x14ac:dyDescent="0.25">
      <c r="D1083" t="s">
        <v>12</v>
      </c>
      <c r="E1083" s="2">
        <v>5000</v>
      </c>
      <c r="F1083" s="2">
        <v>0</v>
      </c>
    </row>
    <row r="1085" spans="1:7" x14ac:dyDescent="0.25">
      <c r="A1085" s="3" t="s">
        <v>366</v>
      </c>
    </row>
    <row r="1086" spans="1:7" x14ac:dyDescent="0.25">
      <c r="A1086" s="1">
        <v>44678</v>
      </c>
      <c r="B1086" s="1">
        <v>44680</v>
      </c>
      <c r="C1086" t="s">
        <v>367</v>
      </c>
      <c r="D1086" t="s">
        <v>6</v>
      </c>
      <c r="E1086">
        <v>45</v>
      </c>
      <c r="G1086" t="s">
        <v>14</v>
      </c>
    </row>
    <row r="1087" spans="1:7" x14ac:dyDescent="0.25">
      <c r="D1087" t="s">
        <v>10</v>
      </c>
      <c r="E1087" s="2">
        <v>19600</v>
      </c>
      <c r="F1087" s="2">
        <v>0</v>
      </c>
    </row>
    <row r="1088" spans="1:7" x14ac:dyDescent="0.25">
      <c r="D1088" t="s">
        <v>11</v>
      </c>
      <c r="E1088" s="2">
        <v>18032</v>
      </c>
      <c r="F1088" s="2">
        <v>0</v>
      </c>
    </row>
    <row r="1089" spans="1:7" x14ac:dyDescent="0.25">
      <c r="D1089" t="s">
        <v>12</v>
      </c>
      <c r="E1089" s="2">
        <v>1568</v>
      </c>
      <c r="F1089" s="2">
        <v>0</v>
      </c>
    </row>
    <row r="1090" spans="1:7" x14ac:dyDescent="0.25">
      <c r="A1090" s="1">
        <v>44673</v>
      </c>
      <c r="B1090" s="1">
        <v>44675</v>
      </c>
      <c r="C1090" t="s">
        <v>368</v>
      </c>
      <c r="D1090" t="s">
        <v>6</v>
      </c>
      <c r="E1090">
        <v>141</v>
      </c>
      <c r="G1090" t="s">
        <v>14</v>
      </c>
    </row>
    <row r="1091" spans="1:7" x14ac:dyDescent="0.25">
      <c r="D1091" t="s">
        <v>10</v>
      </c>
      <c r="E1091" s="2">
        <v>63210</v>
      </c>
      <c r="F1091" s="2">
        <v>0</v>
      </c>
    </row>
    <row r="1092" spans="1:7" x14ac:dyDescent="0.25">
      <c r="D1092" t="s">
        <v>11</v>
      </c>
      <c r="E1092" s="2">
        <v>58153</v>
      </c>
      <c r="F1092" s="2">
        <v>0</v>
      </c>
    </row>
    <row r="1093" spans="1:7" x14ac:dyDescent="0.25">
      <c r="D1093" t="s">
        <v>12</v>
      </c>
      <c r="E1093" s="2">
        <v>5057</v>
      </c>
      <c r="F1093" s="2">
        <v>0</v>
      </c>
    </row>
    <row r="1094" spans="1:7" x14ac:dyDescent="0.25">
      <c r="A1094" s="1">
        <v>44383</v>
      </c>
      <c r="B1094" s="1">
        <v>44385</v>
      </c>
      <c r="C1094" t="s">
        <v>369</v>
      </c>
      <c r="D1094" t="s">
        <v>6</v>
      </c>
      <c r="E1094">
        <v>46</v>
      </c>
      <c r="G1094" t="s">
        <v>14</v>
      </c>
    </row>
    <row r="1095" spans="1:7" x14ac:dyDescent="0.25">
      <c r="D1095" t="s">
        <v>10</v>
      </c>
      <c r="E1095" s="2">
        <v>20580</v>
      </c>
      <c r="F1095" s="2">
        <v>0</v>
      </c>
    </row>
    <row r="1096" spans="1:7" x14ac:dyDescent="0.25">
      <c r="D1096" t="s">
        <v>11</v>
      </c>
      <c r="E1096" s="2">
        <v>18933</v>
      </c>
      <c r="F1096" s="2">
        <v>0</v>
      </c>
    </row>
    <row r="1097" spans="1:7" x14ac:dyDescent="0.25">
      <c r="D1097" t="s">
        <v>12</v>
      </c>
      <c r="E1097" s="2">
        <v>1647</v>
      </c>
      <c r="F1097" s="2">
        <v>0</v>
      </c>
    </row>
    <row r="1098" spans="1:7" x14ac:dyDescent="0.25">
      <c r="A1098" s="1">
        <v>44676</v>
      </c>
      <c r="B1098" s="1">
        <v>44677</v>
      </c>
      <c r="C1098" t="s">
        <v>370</v>
      </c>
      <c r="D1098" t="s">
        <v>6</v>
      </c>
      <c r="E1098">
        <v>68</v>
      </c>
      <c r="G1098" t="s">
        <v>14</v>
      </c>
    </row>
    <row r="1099" spans="1:7" x14ac:dyDescent="0.25">
      <c r="D1099" t="s">
        <v>10</v>
      </c>
      <c r="E1099" s="2">
        <v>30380</v>
      </c>
      <c r="F1099" s="2">
        <v>0</v>
      </c>
    </row>
    <row r="1100" spans="1:7" x14ac:dyDescent="0.25">
      <c r="D1100" t="s">
        <v>11</v>
      </c>
      <c r="E1100" s="2">
        <v>27949</v>
      </c>
      <c r="F1100" s="2">
        <v>0</v>
      </c>
    </row>
    <row r="1101" spans="1:7" x14ac:dyDescent="0.25">
      <c r="D1101" t="s">
        <v>12</v>
      </c>
      <c r="E1101" s="2">
        <v>2431</v>
      </c>
      <c r="F1101" s="2">
        <v>0</v>
      </c>
    </row>
    <row r="1102" spans="1:7" x14ac:dyDescent="0.25">
      <c r="A1102" s="1">
        <v>44675</v>
      </c>
      <c r="B1102" s="1">
        <v>44676</v>
      </c>
      <c r="C1102" t="s">
        <v>371</v>
      </c>
      <c r="D1102" t="s">
        <v>6</v>
      </c>
      <c r="E1102">
        <v>20</v>
      </c>
      <c r="G1102" t="s">
        <v>14</v>
      </c>
    </row>
    <row r="1103" spans="1:7" x14ac:dyDescent="0.25">
      <c r="D1103" t="s">
        <v>10</v>
      </c>
      <c r="E1103" s="2">
        <v>8820</v>
      </c>
      <c r="F1103" s="2">
        <v>0</v>
      </c>
    </row>
    <row r="1104" spans="1:7" x14ac:dyDescent="0.25">
      <c r="D1104" t="s">
        <v>11</v>
      </c>
      <c r="E1104" s="2">
        <v>8114</v>
      </c>
      <c r="F1104" s="2">
        <v>0</v>
      </c>
    </row>
    <row r="1105" spans="1:7" x14ac:dyDescent="0.25">
      <c r="D1105" t="s">
        <v>12</v>
      </c>
      <c r="E1105" s="2">
        <v>706</v>
      </c>
      <c r="F1105" s="2">
        <v>0</v>
      </c>
    </row>
    <row r="1106" spans="1:7" x14ac:dyDescent="0.25">
      <c r="A1106" s="1">
        <v>44601</v>
      </c>
      <c r="B1106" s="1">
        <v>44603</v>
      </c>
      <c r="C1106" t="s">
        <v>13</v>
      </c>
      <c r="D1106" t="s">
        <v>6</v>
      </c>
      <c r="E1106">
        <v>108</v>
      </c>
      <c r="G1106" t="s">
        <v>14</v>
      </c>
    </row>
    <row r="1107" spans="1:7" x14ac:dyDescent="0.25">
      <c r="D1107" t="s">
        <v>10</v>
      </c>
      <c r="E1107" s="2">
        <v>48510</v>
      </c>
      <c r="F1107" s="2">
        <v>0</v>
      </c>
      <c r="G1107" t="s">
        <v>15</v>
      </c>
    </row>
    <row r="1108" spans="1:7" x14ac:dyDescent="0.25">
      <c r="D1108" t="s">
        <v>11</v>
      </c>
      <c r="E1108" s="2">
        <v>44629</v>
      </c>
      <c r="F1108" s="2">
        <v>0</v>
      </c>
    </row>
    <row r="1109" spans="1:7" x14ac:dyDescent="0.25">
      <c r="D1109" t="s">
        <v>12</v>
      </c>
      <c r="E1109" s="2">
        <v>3881</v>
      </c>
      <c r="F1109" s="2">
        <v>0</v>
      </c>
    </row>
    <row r="1110" spans="1:7" x14ac:dyDescent="0.25">
      <c r="A1110" s="1">
        <v>44384</v>
      </c>
      <c r="B1110" s="1">
        <v>44386</v>
      </c>
      <c r="C1110" t="s">
        <v>372</v>
      </c>
      <c r="D1110" t="s">
        <v>6</v>
      </c>
      <c r="E1110">
        <v>14</v>
      </c>
      <c r="G1110" t="s">
        <v>14</v>
      </c>
    </row>
    <row r="1111" spans="1:7" x14ac:dyDescent="0.25">
      <c r="D1111" t="s">
        <v>10</v>
      </c>
      <c r="E1111" s="2">
        <v>6370</v>
      </c>
      <c r="F1111" s="2">
        <v>0</v>
      </c>
    </row>
    <row r="1112" spans="1:7" x14ac:dyDescent="0.25">
      <c r="D1112" t="s">
        <v>11</v>
      </c>
      <c r="E1112" s="2">
        <v>5860</v>
      </c>
      <c r="F1112" s="2">
        <v>0</v>
      </c>
    </row>
    <row r="1113" spans="1:7" x14ac:dyDescent="0.25">
      <c r="D1113" t="s">
        <v>12</v>
      </c>
      <c r="E1113" s="2">
        <v>510</v>
      </c>
      <c r="F1113" s="2">
        <v>0</v>
      </c>
    </row>
    <row r="1114" spans="1:7" x14ac:dyDescent="0.25">
      <c r="A1114" s="1">
        <v>44542</v>
      </c>
      <c r="B1114" s="1">
        <v>44545</v>
      </c>
      <c r="C1114" t="s">
        <v>373</v>
      </c>
      <c r="D1114" t="s">
        <v>6</v>
      </c>
      <c r="E1114">
        <v>1000</v>
      </c>
      <c r="G1114" t="s">
        <v>14</v>
      </c>
    </row>
    <row r="1115" spans="1:7" x14ac:dyDescent="0.25">
      <c r="D1115" t="s">
        <v>10</v>
      </c>
      <c r="E1115" s="2">
        <v>900000</v>
      </c>
      <c r="F1115" s="2">
        <v>0</v>
      </c>
    </row>
    <row r="1116" spans="1:7" x14ac:dyDescent="0.25">
      <c r="D1116" t="s">
        <v>11</v>
      </c>
      <c r="E1116" s="2">
        <v>858898</v>
      </c>
      <c r="F1116" s="2">
        <v>0</v>
      </c>
    </row>
    <row r="1117" spans="1:7" x14ac:dyDescent="0.25">
      <c r="D1117" t="s">
        <v>12</v>
      </c>
      <c r="E1117" s="2">
        <v>41102</v>
      </c>
      <c r="F1117" s="2">
        <v>0</v>
      </c>
    </row>
    <row r="1118" spans="1:7" x14ac:dyDescent="0.25">
      <c r="A1118" s="1">
        <v>44714</v>
      </c>
      <c r="B1118" s="1">
        <v>44716</v>
      </c>
      <c r="C1118" t="s">
        <v>374</v>
      </c>
      <c r="D1118" t="s">
        <v>6</v>
      </c>
      <c r="E1118">
        <v>28</v>
      </c>
      <c r="G1118" t="s">
        <v>375</v>
      </c>
    </row>
    <row r="1119" spans="1:7" x14ac:dyDescent="0.25">
      <c r="D1119" t="s">
        <v>10</v>
      </c>
      <c r="E1119" s="2">
        <v>19050</v>
      </c>
      <c r="F1119" s="2">
        <v>0</v>
      </c>
    </row>
    <row r="1120" spans="1:7" x14ac:dyDescent="0.25">
      <c r="D1120" t="s">
        <v>11</v>
      </c>
      <c r="E1120" s="2">
        <v>18996.97</v>
      </c>
      <c r="F1120" s="2">
        <v>0</v>
      </c>
    </row>
    <row r="1121" spans="1:7" x14ac:dyDescent="0.25">
      <c r="D1121" t="s">
        <v>12</v>
      </c>
      <c r="E1121" s="2">
        <v>53.03</v>
      </c>
      <c r="F1121" s="2">
        <v>0</v>
      </c>
    </row>
    <row r="1123" spans="1:7" x14ac:dyDescent="0.25">
      <c r="A1123" s="3" t="s">
        <v>376</v>
      </c>
    </row>
    <row r="1124" spans="1:7" x14ac:dyDescent="0.25">
      <c r="A1124" s="1">
        <v>44467</v>
      </c>
      <c r="B1124" s="1">
        <v>44470</v>
      </c>
      <c r="C1124" t="s">
        <v>206</v>
      </c>
      <c r="D1124" t="s">
        <v>6</v>
      </c>
      <c r="E1124">
        <v>115</v>
      </c>
      <c r="F1124">
        <v>362</v>
      </c>
      <c r="G1124" t="s">
        <v>207</v>
      </c>
    </row>
    <row r="1125" spans="1:7" x14ac:dyDescent="0.25">
      <c r="D1125" t="s">
        <v>10</v>
      </c>
      <c r="E1125" s="2">
        <v>52450</v>
      </c>
      <c r="F1125" s="2">
        <v>53207.839999999997</v>
      </c>
      <c r="G1125" t="s">
        <v>208</v>
      </c>
    </row>
    <row r="1126" spans="1:7" x14ac:dyDescent="0.25">
      <c r="D1126" t="s">
        <v>11</v>
      </c>
      <c r="E1126" s="2">
        <v>50531.25</v>
      </c>
      <c r="F1126" s="2">
        <v>59939.53</v>
      </c>
      <c r="G1126" t="s">
        <v>209</v>
      </c>
    </row>
    <row r="1127" spans="1:7" x14ac:dyDescent="0.25">
      <c r="D1127" t="s">
        <v>12</v>
      </c>
      <c r="E1127" s="2">
        <v>1918.75</v>
      </c>
      <c r="F1127" s="2">
        <v>-6731.69</v>
      </c>
    </row>
    <row r="1128" spans="1:7" x14ac:dyDescent="0.25">
      <c r="A1128" s="1">
        <v>44718</v>
      </c>
      <c r="B1128" s="1">
        <v>44722</v>
      </c>
      <c r="C1128" t="s">
        <v>154</v>
      </c>
      <c r="D1128" t="s">
        <v>6</v>
      </c>
      <c r="E1128">
        <v>110</v>
      </c>
      <c r="G1128" t="s">
        <v>155</v>
      </c>
    </row>
    <row r="1129" spans="1:7" x14ac:dyDescent="0.25">
      <c r="D1129" t="s">
        <v>10</v>
      </c>
      <c r="E1129" s="2">
        <v>60000</v>
      </c>
      <c r="F1129" s="2">
        <v>0</v>
      </c>
      <c r="G1129" t="s">
        <v>19</v>
      </c>
    </row>
    <row r="1130" spans="1:7" x14ac:dyDescent="0.25">
      <c r="D1130" t="s">
        <v>11</v>
      </c>
      <c r="E1130" s="2">
        <v>60000</v>
      </c>
      <c r="F1130" s="2">
        <v>0</v>
      </c>
      <c r="G1130" t="s">
        <v>18</v>
      </c>
    </row>
    <row r="1131" spans="1:7" x14ac:dyDescent="0.25">
      <c r="D1131" t="s">
        <v>12</v>
      </c>
      <c r="E1131" s="2">
        <v>0</v>
      </c>
      <c r="F1131" s="2">
        <v>0</v>
      </c>
    </row>
    <row r="1132" spans="1:7" x14ac:dyDescent="0.25">
      <c r="A1132" s="1">
        <v>44516</v>
      </c>
      <c r="B1132" s="1">
        <v>44519</v>
      </c>
      <c r="C1132" t="s">
        <v>377</v>
      </c>
      <c r="D1132" t="s">
        <v>6</v>
      </c>
      <c r="E1132">
        <v>84</v>
      </c>
      <c r="F1132">
        <v>719</v>
      </c>
      <c r="G1132" t="s">
        <v>209</v>
      </c>
    </row>
    <row r="1133" spans="1:7" x14ac:dyDescent="0.25">
      <c r="D1133" t="s">
        <v>10</v>
      </c>
      <c r="E1133" s="2">
        <v>51428.57</v>
      </c>
      <c r="F1133" s="2">
        <v>69226.350000000006</v>
      </c>
    </row>
    <row r="1134" spans="1:7" x14ac:dyDescent="0.25">
      <c r="D1134" t="s">
        <v>11</v>
      </c>
      <c r="E1134" s="2">
        <v>51428.22</v>
      </c>
      <c r="F1134" s="2">
        <v>57177.279999999999</v>
      </c>
    </row>
    <row r="1135" spans="1:7" x14ac:dyDescent="0.25">
      <c r="D1135" t="s">
        <v>12</v>
      </c>
      <c r="E1135" s="2">
        <v>0.35</v>
      </c>
      <c r="F1135" s="2">
        <v>12049.07</v>
      </c>
    </row>
    <row r="1136" spans="1:7" x14ac:dyDescent="0.25">
      <c r="A1136" s="1">
        <v>44739</v>
      </c>
      <c r="B1136" s="1">
        <v>44742</v>
      </c>
      <c r="C1136" t="s">
        <v>378</v>
      </c>
      <c r="D1136" t="s">
        <v>6</v>
      </c>
      <c r="G1136" t="s">
        <v>209</v>
      </c>
    </row>
    <row r="1137" spans="1:7" x14ac:dyDescent="0.25">
      <c r="D1137" t="s">
        <v>10</v>
      </c>
      <c r="E1137" s="2">
        <v>0</v>
      </c>
      <c r="F1137" s="2">
        <v>0</v>
      </c>
    </row>
    <row r="1138" spans="1:7" x14ac:dyDescent="0.25">
      <c r="D1138" t="s">
        <v>11</v>
      </c>
      <c r="E1138" s="2">
        <v>0</v>
      </c>
      <c r="F1138" s="2">
        <v>0</v>
      </c>
    </row>
    <row r="1139" spans="1:7" x14ac:dyDescent="0.25">
      <c r="D1139" t="s">
        <v>12</v>
      </c>
      <c r="E1139" s="2">
        <v>0</v>
      </c>
      <c r="F1139" s="2">
        <v>0</v>
      </c>
    </row>
    <row r="1140" spans="1:7" x14ac:dyDescent="0.25">
      <c r="A1140" s="1">
        <v>44739</v>
      </c>
      <c r="B1140" s="1">
        <v>44740</v>
      </c>
      <c r="C1140" t="s">
        <v>379</v>
      </c>
      <c r="D1140" t="s">
        <v>6</v>
      </c>
      <c r="E1140">
        <v>30</v>
      </c>
      <c r="G1140" t="s">
        <v>209</v>
      </c>
    </row>
    <row r="1141" spans="1:7" x14ac:dyDescent="0.25">
      <c r="D1141" t="s">
        <v>10</v>
      </c>
      <c r="E1141" s="2">
        <v>12000</v>
      </c>
      <c r="F1141" s="2">
        <v>0</v>
      </c>
    </row>
    <row r="1142" spans="1:7" x14ac:dyDescent="0.25">
      <c r="D1142" t="s">
        <v>11</v>
      </c>
      <c r="E1142" s="2">
        <v>11196.6</v>
      </c>
      <c r="F1142" s="2">
        <v>0</v>
      </c>
    </row>
    <row r="1143" spans="1:7" x14ac:dyDescent="0.25">
      <c r="D1143" t="s">
        <v>12</v>
      </c>
      <c r="E1143" s="2">
        <v>803.4</v>
      </c>
      <c r="F1143" s="2">
        <v>0</v>
      </c>
    </row>
    <row r="1144" spans="1:7" x14ac:dyDescent="0.25">
      <c r="A1144" s="1">
        <v>44734</v>
      </c>
      <c r="B1144" s="1">
        <v>44736</v>
      </c>
      <c r="C1144" t="s">
        <v>182</v>
      </c>
      <c r="D1144" t="s">
        <v>6</v>
      </c>
      <c r="E1144">
        <v>185</v>
      </c>
      <c r="G1144" t="s">
        <v>155</v>
      </c>
    </row>
    <row r="1145" spans="1:7" x14ac:dyDescent="0.25">
      <c r="D1145" t="s">
        <v>10</v>
      </c>
      <c r="E1145" s="2">
        <v>63729.63</v>
      </c>
      <c r="F1145" s="2">
        <v>0</v>
      </c>
      <c r="G1145" t="s">
        <v>19</v>
      </c>
    </row>
    <row r="1146" spans="1:7" x14ac:dyDescent="0.25">
      <c r="D1146" t="s">
        <v>11</v>
      </c>
      <c r="E1146" s="2">
        <v>63814.8</v>
      </c>
      <c r="F1146" s="2">
        <v>0</v>
      </c>
      <c r="G1146" t="s">
        <v>157</v>
      </c>
    </row>
    <row r="1147" spans="1:7" x14ac:dyDescent="0.25">
      <c r="D1147" t="s">
        <v>12</v>
      </c>
      <c r="E1147" s="2">
        <v>-85.17</v>
      </c>
      <c r="F1147" s="2">
        <v>0</v>
      </c>
    </row>
    <row r="1148" spans="1:7" x14ac:dyDescent="0.25">
      <c r="A1148" s="1">
        <v>44438</v>
      </c>
      <c r="B1148" s="1">
        <v>44442</v>
      </c>
      <c r="C1148" t="s">
        <v>183</v>
      </c>
      <c r="D1148" t="s">
        <v>6</v>
      </c>
      <c r="E1148">
        <v>400</v>
      </c>
      <c r="G1148" t="s">
        <v>155</v>
      </c>
    </row>
    <row r="1149" spans="1:7" x14ac:dyDescent="0.25">
      <c r="D1149" t="s">
        <v>10</v>
      </c>
      <c r="E1149" s="2">
        <v>180000</v>
      </c>
      <c r="F1149" s="2">
        <v>0</v>
      </c>
      <c r="G1149" t="s">
        <v>19</v>
      </c>
    </row>
    <row r="1150" spans="1:7" x14ac:dyDescent="0.25">
      <c r="D1150" t="s">
        <v>11</v>
      </c>
      <c r="E1150" s="2">
        <v>160000</v>
      </c>
      <c r="F1150" s="2">
        <v>0</v>
      </c>
      <c r="G1150" t="s">
        <v>18</v>
      </c>
    </row>
    <row r="1151" spans="1:7" x14ac:dyDescent="0.25">
      <c r="D1151" t="s">
        <v>12</v>
      </c>
      <c r="E1151" s="2">
        <v>20000</v>
      </c>
      <c r="F1151" s="2">
        <v>0</v>
      </c>
    </row>
    <row r="1152" spans="1:7" x14ac:dyDescent="0.25">
      <c r="A1152" s="1">
        <v>44489</v>
      </c>
      <c r="B1152" s="1">
        <v>44493</v>
      </c>
      <c r="C1152" t="s">
        <v>380</v>
      </c>
      <c r="D1152" t="s">
        <v>6</v>
      </c>
      <c r="E1152">
        <v>460</v>
      </c>
      <c r="F1152">
        <v>1088</v>
      </c>
      <c r="G1152" t="s">
        <v>209</v>
      </c>
    </row>
    <row r="1153" spans="1:7" x14ac:dyDescent="0.25">
      <c r="D1153" t="s">
        <v>10</v>
      </c>
      <c r="E1153" s="2">
        <v>310227.27</v>
      </c>
      <c r="F1153" s="2">
        <v>982168.55</v>
      </c>
    </row>
    <row r="1154" spans="1:7" x14ac:dyDescent="0.25">
      <c r="D1154" t="s">
        <v>11</v>
      </c>
      <c r="E1154" s="2">
        <v>292030</v>
      </c>
      <c r="F1154" s="2">
        <v>1196489.6299999999</v>
      </c>
    </row>
    <row r="1155" spans="1:7" x14ac:dyDescent="0.25">
      <c r="D1155" t="s">
        <v>12</v>
      </c>
      <c r="E1155" s="2">
        <v>18197.27</v>
      </c>
      <c r="F1155" s="2">
        <v>-214321.08</v>
      </c>
    </row>
    <row r="1156" spans="1:7" x14ac:dyDescent="0.25">
      <c r="A1156" s="1">
        <v>44531</v>
      </c>
      <c r="B1156" s="1">
        <v>44533</v>
      </c>
      <c r="C1156" t="s">
        <v>381</v>
      </c>
      <c r="D1156" t="s">
        <v>6</v>
      </c>
      <c r="E1156">
        <v>143</v>
      </c>
      <c r="F1156">
        <v>154</v>
      </c>
      <c r="G1156" t="s">
        <v>209</v>
      </c>
    </row>
    <row r="1157" spans="1:7" x14ac:dyDescent="0.25">
      <c r="D1157" t="s">
        <v>10</v>
      </c>
      <c r="E1157" s="2">
        <v>30482.400000000001</v>
      </c>
      <c r="F1157" s="2">
        <v>26107.89</v>
      </c>
    </row>
    <row r="1158" spans="1:7" x14ac:dyDescent="0.25">
      <c r="D1158" t="s">
        <v>11</v>
      </c>
      <c r="E1158" s="2">
        <v>29966.98</v>
      </c>
      <c r="F1158" s="2">
        <v>20720.509999999998</v>
      </c>
    </row>
    <row r="1159" spans="1:7" x14ac:dyDescent="0.25">
      <c r="D1159" t="s">
        <v>12</v>
      </c>
      <c r="E1159" s="2">
        <v>515.41999999999996</v>
      </c>
      <c r="F1159" s="2">
        <v>5387.38</v>
      </c>
    </row>
    <row r="1160" spans="1:7" x14ac:dyDescent="0.25">
      <c r="A1160" s="1">
        <v>44726</v>
      </c>
      <c r="B1160" s="1">
        <v>44729</v>
      </c>
      <c r="C1160" t="s">
        <v>224</v>
      </c>
      <c r="D1160" t="s">
        <v>6</v>
      </c>
      <c r="E1160">
        <v>81</v>
      </c>
      <c r="G1160" t="s">
        <v>209</v>
      </c>
    </row>
    <row r="1161" spans="1:7" x14ac:dyDescent="0.25">
      <c r="D1161" t="s">
        <v>10</v>
      </c>
      <c r="E1161" s="2">
        <v>62480</v>
      </c>
      <c r="F1161" s="2">
        <v>0</v>
      </c>
      <c r="G1161" t="s">
        <v>207</v>
      </c>
    </row>
    <row r="1162" spans="1:7" x14ac:dyDescent="0.25">
      <c r="D1162" t="s">
        <v>11</v>
      </c>
      <c r="E1162" s="2">
        <v>62276</v>
      </c>
      <c r="F1162" s="2">
        <v>0</v>
      </c>
      <c r="G1162" t="s">
        <v>208</v>
      </c>
    </row>
    <row r="1163" spans="1:7" x14ac:dyDescent="0.25">
      <c r="D1163" t="s">
        <v>12</v>
      </c>
      <c r="E1163" s="2">
        <v>204</v>
      </c>
      <c r="F1163" s="2">
        <v>0</v>
      </c>
    </row>
    <row r="1164" spans="1:7" x14ac:dyDescent="0.25">
      <c r="A1164" s="1">
        <v>44383</v>
      </c>
      <c r="B1164" s="1">
        <v>44385</v>
      </c>
      <c r="C1164" t="s">
        <v>382</v>
      </c>
      <c r="D1164" t="s">
        <v>6</v>
      </c>
      <c r="E1164">
        <v>40</v>
      </c>
      <c r="G1164" t="s">
        <v>155</v>
      </c>
    </row>
    <row r="1165" spans="1:7" x14ac:dyDescent="0.25">
      <c r="D1165" t="s">
        <v>10</v>
      </c>
      <c r="E1165" s="2">
        <v>15800</v>
      </c>
      <c r="F1165" s="2">
        <v>0</v>
      </c>
    </row>
    <row r="1166" spans="1:7" x14ac:dyDescent="0.25">
      <c r="D1166" t="s">
        <v>11</v>
      </c>
      <c r="E1166" s="2">
        <v>12000</v>
      </c>
      <c r="F1166" s="2">
        <v>0</v>
      </c>
    </row>
    <row r="1167" spans="1:7" x14ac:dyDescent="0.25">
      <c r="D1167" t="s">
        <v>12</v>
      </c>
      <c r="E1167" s="2">
        <v>3800</v>
      </c>
      <c r="F1167" s="2">
        <v>0</v>
      </c>
    </row>
    <row r="1168" spans="1:7" x14ac:dyDescent="0.25">
      <c r="A1168" s="1">
        <v>44505</v>
      </c>
      <c r="B1168" s="1">
        <v>44512</v>
      </c>
      <c r="C1168" t="s">
        <v>383</v>
      </c>
      <c r="D1168" t="s">
        <v>6</v>
      </c>
      <c r="E1168">
        <v>130</v>
      </c>
      <c r="G1168" t="s">
        <v>155</v>
      </c>
    </row>
    <row r="1169" spans="1:7" x14ac:dyDescent="0.25">
      <c r="D1169" t="s">
        <v>10</v>
      </c>
      <c r="E1169" s="2">
        <v>10000</v>
      </c>
      <c r="F1169" s="2">
        <v>0</v>
      </c>
      <c r="G1169" t="s">
        <v>19</v>
      </c>
    </row>
    <row r="1170" spans="1:7" x14ac:dyDescent="0.25">
      <c r="D1170" t="s">
        <v>11</v>
      </c>
      <c r="E1170" s="2">
        <v>10000</v>
      </c>
      <c r="F1170" s="2">
        <v>0</v>
      </c>
    </row>
    <row r="1171" spans="1:7" x14ac:dyDescent="0.25">
      <c r="D1171" t="s">
        <v>12</v>
      </c>
      <c r="E1171" s="2">
        <v>0</v>
      </c>
      <c r="F1171" s="2">
        <v>0</v>
      </c>
    </row>
    <row r="1173" spans="1:7" x14ac:dyDescent="0.25">
      <c r="A1173" s="3" t="s">
        <v>384</v>
      </c>
    </row>
    <row r="1174" spans="1:7" x14ac:dyDescent="0.25">
      <c r="A1174" s="1">
        <v>44467</v>
      </c>
      <c r="B1174" s="1">
        <v>44470</v>
      </c>
      <c r="C1174" t="s">
        <v>206</v>
      </c>
      <c r="D1174" t="s">
        <v>6</v>
      </c>
      <c r="E1174">
        <v>115</v>
      </c>
      <c r="F1174">
        <v>362</v>
      </c>
      <c r="G1174" t="s">
        <v>207</v>
      </c>
    </row>
    <row r="1175" spans="1:7" x14ac:dyDescent="0.25">
      <c r="D1175" t="s">
        <v>10</v>
      </c>
      <c r="E1175" s="2">
        <v>52450</v>
      </c>
      <c r="F1175" s="2">
        <v>53207.839999999997</v>
      </c>
      <c r="G1175" t="s">
        <v>208</v>
      </c>
    </row>
    <row r="1176" spans="1:7" x14ac:dyDescent="0.25">
      <c r="D1176" t="s">
        <v>11</v>
      </c>
      <c r="E1176" s="2">
        <v>50531.25</v>
      </c>
      <c r="F1176" s="2">
        <v>59939.53</v>
      </c>
      <c r="G1176" t="s">
        <v>209</v>
      </c>
    </row>
    <row r="1177" spans="1:7" x14ac:dyDescent="0.25">
      <c r="D1177" t="s">
        <v>12</v>
      </c>
      <c r="E1177" s="2">
        <v>1918.75</v>
      </c>
      <c r="F1177" s="2">
        <v>-6731.69</v>
      </c>
    </row>
    <row r="1178" spans="1:7" x14ac:dyDescent="0.25">
      <c r="A1178" s="1">
        <v>44647</v>
      </c>
      <c r="B1178" s="1">
        <v>44652</v>
      </c>
      <c r="C1178" t="s">
        <v>385</v>
      </c>
      <c r="D1178" t="s">
        <v>6</v>
      </c>
      <c r="E1178">
        <v>232</v>
      </c>
      <c r="G1178" t="s">
        <v>386</v>
      </c>
    </row>
    <row r="1179" spans="1:7" x14ac:dyDescent="0.25">
      <c r="D1179" t="s">
        <v>10</v>
      </c>
      <c r="E1179" s="2">
        <v>201290</v>
      </c>
      <c r="F1179" s="2">
        <v>0</v>
      </c>
    </row>
    <row r="1180" spans="1:7" x14ac:dyDescent="0.25">
      <c r="D1180" t="s">
        <v>11</v>
      </c>
      <c r="E1180" s="2">
        <v>201289.74</v>
      </c>
      <c r="F1180" s="2">
        <v>0</v>
      </c>
    </row>
    <row r="1181" spans="1:7" x14ac:dyDescent="0.25">
      <c r="D1181" t="s">
        <v>12</v>
      </c>
      <c r="E1181" s="2">
        <v>0.26</v>
      </c>
      <c r="F1181" s="2">
        <v>0</v>
      </c>
    </row>
    <row r="1182" spans="1:7" x14ac:dyDescent="0.25">
      <c r="A1182" s="1">
        <v>44735</v>
      </c>
      <c r="B1182" s="1">
        <v>44736</v>
      </c>
      <c r="C1182" t="s">
        <v>213</v>
      </c>
      <c r="D1182" t="s">
        <v>6</v>
      </c>
      <c r="E1182">
        <v>200</v>
      </c>
      <c r="G1182" t="s">
        <v>208</v>
      </c>
    </row>
    <row r="1183" spans="1:7" x14ac:dyDescent="0.25">
      <c r="D1183" t="s">
        <v>10</v>
      </c>
      <c r="E1183" s="2">
        <v>30000</v>
      </c>
      <c r="F1183" s="2">
        <v>0</v>
      </c>
      <c r="G1183" t="s">
        <v>207</v>
      </c>
    </row>
    <row r="1184" spans="1:7" x14ac:dyDescent="0.25">
      <c r="D1184" t="s">
        <v>11</v>
      </c>
      <c r="E1184" s="2">
        <v>25000</v>
      </c>
      <c r="F1184" s="2">
        <v>0</v>
      </c>
    </row>
    <row r="1185" spans="1:7" x14ac:dyDescent="0.25">
      <c r="D1185" t="s">
        <v>12</v>
      </c>
      <c r="E1185" s="2">
        <v>5000</v>
      </c>
      <c r="F1185" s="2">
        <v>0</v>
      </c>
    </row>
    <row r="1186" spans="1:7" x14ac:dyDescent="0.25">
      <c r="A1186" s="1">
        <v>44565</v>
      </c>
      <c r="B1186" s="1">
        <v>44569</v>
      </c>
      <c r="C1186" t="s">
        <v>215</v>
      </c>
      <c r="D1186" t="s">
        <v>6</v>
      </c>
      <c r="E1186">
        <v>300</v>
      </c>
      <c r="G1186" t="s">
        <v>208</v>
      </c>
    </row>
    <row r="1187" spans="1:7" x14ac:dyDescent="0.25">
      <c r="D1187" t="s">
        <v>10</v>
      </c>
      <c r="E1187" s="2">
        <v>60000</v>
      </c>
      <c r="F1187" s="2">
        <v>0</v>
      </c>
      <c r="G1187" t="s">
        <v>207</v>
      </c>
    </row>
    <row r="1188" spans="1:7" x14ac:dyDescent="0.25">
      <c r="D1188" t="s">
        <v>11</v>
      </c>
      <c r="E1188" s="2">
        <v>55000</v>
      </c>
      <c r="F1188" s="2">
        <v>0</v>
      </c>
    </row>
    <row r="1189" spans="1:7" x14ac:dyDescent="0.25">
      <c r="D1189" t="s">
        <v>12</v>
      </c>
      <c r="E1189" s="2">
        <v>5000</v>
      </c>
      <c r="F1189" s="2">
        <v>0</v>
      </c>
    </row>
    <row r="1190" spans="1:7" x14ac:dyDescent="0.25">
      <c r="A1190" s="1">
        <v>44629</v>
      </c>
      <c r="B1190" s="1">
        <v>44630</v>
      </c>
      <c r="C1190" t="s">
        <v>387</v>
      </c>
      <c r="D1190" t="s">
        <v>6</v>
      </c>
      <c r="E1190">
        <v>72</v>
      </c>
      <c r="F1190">
        <v>47</v>
      </c>
      <c r="G1190" t="s">
        <v>386</v>
      </c>
    </row>
    <row r="1191" spans="1:7" x14ac:dyDescent="0.25">
      <c r="D1191" t="s">
        <v>10</v>
      </c>
      <c r="E1191" s="2">
        <v>42550</v>
      </c>
      <c r="F1191" s="2">
        <v>25825</v>
      </c>
    </row>
    <row r="1192" spans="1:7" x14ac:dyDescent="0.25">
      <c r="D1192" t="s">
        <v>11</v>
      </c>
      <c r="E1192" s="2">
        <v>35394.83</v>
      </c>
      <c r="F1192" s="2">
        <v>42044.91</v>
      </c>
    </row>
    <row r="1193" spans="1:7" x14ac:dyDescent="0.25">
      <c r="D1193" t="s">
        <v>12</v>
      </c>
      <c r="E1193" s="2">
        <v>7155.17</v>
      </c>
      <c r="F1193" s="2">
        <v>-16219.91</v>
      </c>
    </row>
    <row r="1194" spans="1:7" x14ac:dyDescent="0.25">
      <c r="A1194" s="1">
        <v>44565</v>
      </c>
      <c r="B1194" s="1">
        <v>44568</v>
      </c>
      <c r="C1194" t="s">
        <v>388</v>
      </c>
      <c r="D1194" t="s">
        <v>6</v>
      </c>
      <c r="E1194">
        <v>300</v>
      </c>
      <c r="G1194" t="s">
        <v>207</v>
      </c>
    </row>
    <row r="1195" spans="1:7" x14ac:dyDescent="0.25">
      <c r="D1195" t="s">
        <v>10</v>
      </c>
      <c r="E1195" s="2">
        <v>30000</v>
      </c>
      <c r="F1195" s="2">
        <v>0</v>
      </c>
      <c r="G1195" t="s">
        <v>226</v>
      </c>
    </row>
    <row r="1196" spans="1:7" x14ac:dyDescent="0.25">
      <c r="D1196" t="s">
        <v>11</v>
      </c>
      <c r="E1196" s="2">
        <v>30000</v>
      </c>
      <c r="F1196" s="2">
        <v>0</v>
      </c>
    </row>
    <row r="1197" spans="1:7" x14ac:dyDescent="0.25">
      <c r="D1197" t="s">
        <v>12</v>
      </c>
      <c r="E1197" s="2">
        <v>0</v>
      </c>
      <c r="F1197" s="2">
        <v>0</v>
      </c>
    </row>
    <row r="1198" spans="1:7" x14ac:dyDescent="0.25">
      <c r="A1198" s="1">
        <v>44627</v>
      </c>
      <c r="B1198" s="1">
        <v>44630</v>
      </c>
      <c r="C1198" t="s">
        <v>389</v>
      </c>
      <c r="D1198" t="s">
        <v>6</v>
      </c>
      <c r="E1198">
        <v>150</v>
      </c>
      <c r="G1198" t="s">
        <v>207</v>
      </c>
    </row>
    <row r="1199" spans="1:7" x14ac:dyDescent="0.25">
      <c r="D1199" t="s">
        <v>10</v>
      </c>
      <c r="E1199" s="2">
        <v>50000</v>
      </c>
      <c r="F1199" s="2">
        <v>0</v>
      </c>
    </row>
    <row r="1200" spans="1:7" x14ac:dyDescent="0.25">
      <c r="D1200" t="s">
        <v>11</v>
      </c>
      <c r="E1200" s="2">
        <v>45000</v>
      </c>
      <c r="F1200" s="2">
        <v>0</v>
      </c>
    </row>
    <row r="1201" spans="1:7" x14ac:dyDescent="0.25">
      <c r="D1201" t="s">
        <v>12</v>
      </c>
      <c r="E1201" s="2">
        <v>5000</v>
      </c>
      <c r="F1201" s="2">
        <v>0</v>
      </c>
    </row>
    <row r="1202" spans="1:7" x14ac:dyDescent="0.25">
      <c r="A1202" s="1">
        <v>44726</v>
      </c>
      <c r="B1202" s="1">
        <v>44729</v>
      </c>
      <c r="C1202" t="s">
        <v>224</v>
      </c>
      <c r="D1202" t="s">
        <v>6</v>
      </c>
      <c r="E1202">
        <v>81</v>
      </c>
      <c r="G1202" t="s">
        <v>209</v>
      </c>
    </row>
    <row r="1203" spans="1:7" x14ac:dyDescent="0.25">
      <c r="D1203" t="s">
        <v>10</v>
      </c>
      <c r="E1203" s="2">
        <v>62480</v>
      </c>
      <c r="F1203" s="2">
        <v>0</v>
      </c>
      <c r="G1203" t="s">
        <v>207</v>
      </c>
    </row>
    <row r="1204" spans="1:7" x14ac:dyDescent="0.25">
      <c r="D1204" t="s">
        <v>11</v>
      </c>
      <c r="E1204" s="2">
        <v>62276</v>
      </c>
      <c r="F1204" s="2">
        <v>0</v>
      </c>
      <c r="G1204" t="s">
        <v>208</v>
      </c>
    </row>
    <row r="1205" spans="1:7" x14ac:dyDescent="0.25">
      <c r="D1205" t="s">
        <v>12</v>
      </c>
      <c r="E1205" s="2">
        <v>204</v>
      </c>
      <c r="F1205" s="2">
        <v>0</v>
      </c>
    </row>
    <row r="1206" spans="1:7" x14ac:dyDescent="0.25">
      <c r="A1206" s="1">
        <v>44403</v>
      </c>
      <c r="B1206" s="1">
        <v>44406</v>
      </c>
      <c r="C1206" t="s">
        <v>390</v>
      </c>
      <c r="D1206" t="s">
        <v>6</v>
      </c>
      <c r="E1206">
        <v>108</v>
      </c>
      <c r="F1206">
        <v>96</v>
      </c>
      <c r="G1206" t="s">
        <v>386</v>
      </c>
    </row>
    <row r="1207" spans="1:7" x14ac:dyDescent="0.25">
      <c r="D1207" t="s">
        <v>10</v>
      </c>
      <c r="E1207" s="2">
        <v>53200</v>
      </c>
      <c r="F1207" s="2">
        <v>53600</v>
      </c>
    </row>
    <row r="1208" spans="1:7" x14ac:dyDescent="0.25">
      <c r="D1208" t="s">
        <v>11</v>
      </c>
      <c r="E1208" s="2">
        <v>51820</v>
      </c>
      <c r="F1208" s="2">
        <v>50322.09</v>
      </c>
    </row>
    <row r="1209" spans="1:7" x14ac:dyDescent="0.25">
      <c r="D1209" t="s">
        <v>12</v>
      </c>
      <c r="E1209" s="2">
        <v>1380</v>
      </c>
      <c r="F1209" s="2">
        <v>3277.91</v>
      </c>
    </row>
    <row r="1210" spans="1:7" x14ac:dyDescent="0.25">
      <c r="A1210" s="1">
        <v>44371</v>
      </c>
      <c r="B1210" s="1">
        <v>44379</v>
      </c>
      <c r="C1210" t="s">
        <v>391</v>
      </c>
      <c r="D1210" t="s">
        <v>6</v>
      </c>
      <c r="E1210">
        <v>300</v>
      </c>
      <c r="F1210">
        <v>468</v>
      </c>
      <c r="G1210" t="s">
        <v>386</v>
      </c>
    </row>
    <row r="1211" spans="1:7" x14ac:dyDescent="0.25">
      <c r="D1211" t="s">
        <v>10</v>
      </c>
      <c r="E1211" s="2">
        <v>14600</v>
      </c>
      <c r="F1211" s="2">
        <v>28595</v>
      </c>
      <c r="G1211" t="s">
        <v>226</v>
      </c>
    </row>
    <row r="1212" spans="1:7" x14ac:dyDescent="0.25">
      <c r="D1212" t="s">
        <v>11</v>
      </c>
      <c r="E1212" s="2">
        <v>7168.32</v>
      </c>
      <c r="F1212" s="2">
        <v>8104.75</v>
      </c>
    </row>
    <row r="1213" spans="1:7" x14ac:dyDescent="0.25">
      <c r="D1213" t="s">
        <v>12</v>
      </c>
      <c r="E1213" s="2">
        <v>7431.68</v>
      </c>
      <c r="F1213" s="2">
        <v>20490.25</v>
      </c>
    </row>
    <row r="1214" spans="1:7" x14ac:dyDescent="0.25">
      <c r="A1214" s="1">
        <v>44739</v>
      </c>
      <c r="B1214" s="1">
        <v>44743</v>
      </c>
      <c r="C1214" t="s">
        <v>392</v>
      </c>
      <c r="D1214" t="s">
        <v>6</v>
      </c>
      <c r="E1214">
        <v>185</v>
      </c>
      <c r="G1214" t="s">
        <v>386</v>
      </c>
    </row>
    <row r="1215" spans="1:7" x14ac:dyDescent="0.25">
      <c r="D1215" t="s">
        <v>10</v>
      </c>
      <c r="E1215" s="2">
        <v>220275</v>
      </c>
      <c r="F1215" s="2">
        <v>0</v>
      </c>
      <c r="G1215" t="s">
        <v>226</v>
      </c>
    </row>
    <row r="1216" spans="1:7" x14ac:dyDescent="0.25">
      <c r="D1216" t="s">
        <v>11</v>
      </c>
      <c r="E1216" s="2">
        <v>216262.66</v>
      </c>
      <c r="F1216" s="2">
        <v>0</v>
      </c>
    </row>
    <row r="1217" spans="1:7" x14ac:dyDescent="0.25">
      <c r="D1217" t="s">
        <v>12</v>
      </c>
      <c r="E1217" s="2">
        <v>4012.34</v>
      </c>
      <c r="F1217" s="2">
        <v>0</v>
      </c>
    </row>
    <row r="1218" spans="1:7" x14ac:dyDescent="0.25">
      <c r="A1218" s="1">
        <v>44517</v>
      </c>
      <c r="B1218" s="1">
        <v>44518</v>
      </c>
      <c r="C1218" t="s">
        <v>393</v>
      </c>
      <c r="D1218" t="s">
        <v>6</v>
      </c>
      <c r="E1218">
        <v>100</v>
      </c>
      <c r="G1218" t="s">
        <v>207</v>
      </c>
    </row>
    <row r="1219" spans="1:7" x14ac:dyDescent="0.25">
      <c r="D1219" t="s">
        <v>10</v>
      </c>
      <c r="E1219" s="2">
        <v>0</v>
      </c>
      <c r="F1219" s="2">
        <v>0</v>
      </c>
    </row>
    <row r="1220" spans="1:7" x14ac:dyDescent="0.25">
      <c r="D1220" t="s">
        <v>11</v>
      </c>
      <c r="E1220" s="2">
        <v>0</v>
      </c>
      <c r="F1220" s="2">
        <v>0</v>
      </c>
    </row>
    <row r="1221" spans="1:7" x14ac:dyDescent="0.25">
      <c r="D1221" t="s">
        <v>12</v>
      </c>
      <c r="E1221" s="2">
        <v>0</v>
      </c>
      <c r="F1221" s="2">
        <v>0</v>
      </c>
    </row>
    <row r="1222" spans="1:7" x14ac:dyDescent="0.25">
      <c r="A1222" s="1">
        <v>44544</v>
      </c>
      <c r="B1222" s="1">
        <v>44547</v>
      </c>
      <c r="C1222" t="s">
        <v>394</v>
      </c>
      <c r="D1222" t="s">
        <v>6</v>
      </c>
      <c r="E1222">
        <v>119</v>
      </c>
      <c r="F1222">
        <v>94</v>
      </c>
      <c r="G1222" t="s">
        <v>202</v>
      </c>
    </row>
    <row r="1223" spans="1:7" x14ac:dyDescent="0.25">
      <c r="D1223" t="s">
        <v>10</v>
      </c>
      <c r="E1223" s="2">
        <v>71750</v>
      </c>
      <c r="F1223" s="2">
        <v>60722</v>
      </c>
    </row>
    <row r="1224" spans="1:7" x14ac:dyDescent="0.25">
      <c r="D1224" t="s">
        <v>11</v>
      </c>
      <c r="E1224" s="2">
        <v>71741.53</v>
      </c>
      <c r="F1224" s="2">
        <v>47541.64</v>
      </c>
    </row>
    <row r="1225" spans="1:7" x14ac:dyDescent="0.25">
      <c r="D1225" t="s">
        <v>12</v>
      </c>
      <c r="E1225" s="2">
        <v>8.4700000000000006</v>
      </c>
      <c r="F1225" s="2">
        <v>13180.36</v>
      </c>
    </row>
    <row r="1226" spans="1:7" x14ac:dyDescent="0.25">
      <c r="A1226" s="1">
        <v>44515</v>
      </c>
      <c r="B1226" s="1">
        <v>44517</v>
      </c>
      <c r="C1226" t="s">
        <v>114</v>
      </c>
      <c r="D1226" t="s">
        <v>6</v>
      </c>
      <c r="E1226">
        <v>72</v>
      </c>
      <c r="F1226">
        <v>237</v>
      </c>
      <c r="G1226" t="s">
        <v>115</v>
      </c>
    </row>
    <row r="1227" spans="1:7" x14ac:dyDescent="0.25">
      <c r="D1227" t="s">
        <v>10</v>
      </c>
      <c r="E1227" s="2">
        <v>29423</v>
      </c>
      <c r="F1227" s="2">
        <v>24123.599999999999</v>
      </c>
      <c r="G1227" t="s">
        <v>116</v>
      </c>
    </row>
    <row r="1228" spans="1:7" x14ac:dyDescent="0.25">
      <c r="D1228" t="s">
        <v>11</v>
      </c>
      <c r="E1228" s="2">
        <v>21305</v>
      </c>
      <c r="F1228" s="2">
        <v>16115.39</v>
      </c>
      <c r="G1228" t="s">
        <v>117</v>
      </c>
    </row>
    <row r="1229" spans="1:7" x14ac:dyDescent="0.25">
      <c r="D1229" t="s">
        <v>12</v>
      </c>
      <c r="E1229" s="2">
        <v>8118</v>
      </c>
      <c r="F1229" s="2">
        <v>8008.21</v>
      </c>
      <c r="G1229" t="s">
        <v>100</v>
      </c>
    </row>
    <row r="1230" spans="1:7" x14ac:dyDescent="0.25">
      <c r="G1230" t="s">
        <v>118</v>
      </c>
    </row>
    <row r="1231" spans="1:7" x14ac:dyDescent="0.25">
      <c r="G1231" t="s">
        <v>119</v>
      </c>
    </row>
    <row r="1232" spans="1:7" x14ac:dyDescent="0.25">
      <c r="A1232" s="1">
        <v>44460</v>
      </c>
      <c r="B1232" s="1">
        <v>44465</v>
      </c>
      <c r="C1232" t="s">
        <v>201</v>
      </c>
      <c r="D1232" t="s">
        <v>6</v>
      </c>
      <c r="E1232">
        <v>863</v>
      </c>
      <c r="F1232">
        <v>793</v>
      </c>
      <c r="G1232" t="s">
        <v>202</v>
      </c>
    </row>
    <row r="1233" spans="1:9" x14ac:dyDescent="0.25">
      <c r="D1233" t="s">
        <v>10</v>
      </c>
      <c r="E1233" s="2">
        <v>68400</v>
      </c>
      <c r="F1233" s="2">
        <v>67488.63</v>
      </c>
      <c r="G1233" t="s">
        <v>63</v>
      </c>
    </row>
    <row r="1234" spans="1:9" x14ac:dyDescent="0.25">
      <c r="D1234" t="s">
        <v>11</v>
      </c>
      <c r="E1234" s="2">
        <v>66932.479999999996</v>
      </c>
      <c r="F1234" s="2">
        <v>43469.599999999999</v>
      </c>
      <c r="G1234" t="s">
        <v>203</v>
      </c>
    </row>
    <row r="1235" spans="1:9" x14ac:dyDescent="0.25">
      <c r="D1235" t="s">
        <v>12</v>
      </c>
      <c r="E1235" s="2">
        <v>1467.52</v>
      </c>
      <c r="F1235" s="2">
        <v>24019.03</v>
      </c>
    </row>
    <row r="1236" spans="1:9" x14ac:dyDescent="0.25">
      <c r="A1236" s="1">
        <v>44522</v>
      </c>
      <c r="B1236" s="1">
        <v>44524</v>
      </c>
      <c r="C1236" t="s">
        <v>395</v>
      </c>
      <c r="D1236" t="s">
        <v>6</v>
      </c>
      <c r="E1236">
        <v>80</v>
      </c>
      <c r="G1236" t="s">
        <v>207</v>
      </c>
    </row>
    <row r="1237" spans="1:9" x14ac:dyDescent="0.25">
      <c r="D1237" t="s">
        <v>10</v>
      </c>
      <c r="E1237" s="2">
        <v>32000</v>
      </c>
      <c r="F1237" s="2">
        <v>0</v>
      </c>
      <c r="I1237">
        <f>232+47+96+468+185+94+237+793</f>
        <v>2152</v>
      </c>
    </row>
    <row r="1238" spans="1:9" x14ac:dyDescent="0.25">
      <c r="D1238" t="s">
        <v>11</v>
      </c>
      <c r="E1238" s="2">
        <v>30000</v>
      </c>
      <c r="F1238" s="2">
        <v>0</v>
      </c>
    </row>
    <row r="1239" spans="1:9" x14ac:dyDescent="0.25">
      <c r="D1239" t="s">
        <v>12</v>
      </c>
      <c r="E1239" s="2">
        <v>2000</v>
      </c>
      <c r="F1239" s="2">
        <v>0</v>
      </c>
    </row>
    <row r="1240" spans="1:9" x14ac:dyDescent="0.25">
      <c r="A1240" s="1">
        <v>44375</v>
      </c>
      <c r="B1240" s="1">
        <v>44379</v>
      </c>
      <c r="C1240" t="s">
        <v>396</v>
      </c>
      <c r="D1240" t="s">
        <v>6</v>
      </c>
      <c r="E1240">
        <v>76</v>
      </c>
      <c r="F1240">
        <v>152</v>
      </c>
      <c r="G1240" t="s">
        <v>207</v>
      </c>
    </row>
    <row r="1241" spans="1:9" x14ac:dyDescent="0.25">
      <c r="D1241" t="s">
        <v>10</v>
      </c>
      <c r="E1241" s="2">
        <v>13290</v>
      </c>
      <c r="F1241" s="2">
        <v>18345</v>
      </c>
      <c r="G1241" t="s">
        <v>397</v>
      </c>
    </row>
    <row r="1242" spans="1:9" x14ac:dyDescent="0.25">
      <c r="D1242" t="s">
        <v>11</v>
      </c>
      <c r="E1242" s="2">
        <v>13279.05</v>
      </c>
      <c r="F1242" s="2">
        <v>5120.18</v>
      </c>
    </row>
    <row r="1243" spans="1:9" x14ac:dyDescent="0.25">
      <c r="D1243" t="s">
        <v>12</v>
      </c>
      <c r="E1243" s="2">
        <v>10.95</v>
      </c>
      <c r="F1243" s="2">
        <v>13224.82</v>
      </c>
    </row>
    <row r="1244" spans="1:9" x14ac:dyDescent="0.25">
      <c r="A1244" s="1">
        <v>44697</v>
      </c>
      <c r="B1244" s="1">
        <v>44700</v>
      </c>
      <c r="C1244" t="s">
        <v>398</v>
      </c>
      <c r="D1244" t="s">
        <v>6</v>
      </c>
      <c r="E1244">
        <v>110</v>
      </c>
      <c r="G1244" t="s">
        <v>207</v>
      </c>
    </row>
    <row r="1245" spans="1:9" x14ac:dyDescent="0.25">
      <c r="D1245" t="s">
        <v>10</v>
      </c>
      <c r="E1245" s="2">
        <v>109825</v>
      </c>
      <c r="F1245" s="2">
        <v>0</v>
      </c>
      <c r="G1245" t="s">
        <v>397</v>
      </c>
    </row>
    <row r="1246" spans="1:9" x14ac:dyDescent="0.25">
      <c r="D1246" t="s">
        <v>11</v>
      </c>
      <c r="E1246" s="2">
        <v>109743.29</v>
      </c>
      <c r="F1246" s="2">
        <v>0</v>
      </c>
    </row>
    <row r="1247" spans="1:9" x14ac:dyDescent="0.25">
      <c r="D1247" t="s">
        <v>12</v>
      </c>
      <c r="E1247" s="2">
        <v>81.709999999999994</v>
      </c>
      <c r="F1247" s="2">
        <v>0</v>
      </c>
    </row>
    <row r="1249" spans="1:7" x14ac:dyDescent="0.25">
      <c r="A1249" s="3" t="s">
        <v>399</v>
      </c>
    </row>
    <row r="1250" spans="1:7" x14ac:dyDescent="0.25">
      <c r="A1250" s="1">
        <v>44490</v>
      </c>
      <c r="B1250" s="1">
        <v>44492</v>
      </c>
      <c r="C1250" t="s">
        <v>44</v>
      </c>
      <c r="D1250" t="s">
        <v>6</v>
      </c>
      <c r="E1250">
        <v>200</v>
      </c>
      <c r="F1250">
        <v>119</v>
      </c>
      <c r="G1250" t="s">
        <v>45</v>
      </c>
    </row>
    <row r="1251" spans="1:7" x14ac:dyDescent="0.25">
      <c r="D1251" t="s">
        <v>10</v>
      </c>
      <c r="E1251" s="2">
        <v>50000</v>
      </c>
      <c r="F1251" s="2">
        <v>29000</v>
      </c>
      <c r="G1251" t="s">
        <v>46</v>
      </c>
    </row>
    <row r="1252" spans="1:7" x14ac:dyDescent="0.25">
      <c r="D1252" t="s">
        <v>11</v>
      </c>
      <c r="E1252" s="2">
        <v>45000</v>
      </c>
      <c r="F1252" s="2">
        <v>21610</v>
      </c>
      <c r="G1252" t="s">
        <v>43</v>
      </c>
    </row>
    <row r="1253" spans="1:7" x14ac:dyDescent="0.25">
      <c r="D1253" t="s">
        <v>12</v>
      </c>
      <c r="E1253" s="2">
        <v>5000</v>
      </c>
      <c r="F1253" s="2">
        <v>7390</v>
      </c>
    </row>
    <row r="1254" spans="1:7" x14ac:dyDescent="0.25">
      <c r="A1254" s="1">
        <v>44569</v>
      </c>
      <c r="B1254" s="1">
        <v>44571</v>
      </c>
      <c r="C1254" t="s">
        <v>340</v>
      </c>
      <c r="D1254" t="s">
        <v>6</v>
      </c>
      <c r="E1254">
        <v>450</v>
      </c>
      <c r="G1254" t="s">
        <v>45</v>
      </c>
    </row>
    <row r="1255" spans="1:7" x14ac:dyDescent="0.25">
      <c r="D1255" t="s">
        <v>10</v>
      </c>
      <c r="E1255" s="2">
        <v>79600</v>
      </c>
      <c r="F1255" s="2">
        <v>0</v>
      </c>
      <c r="G1255" t="s">
        <v>46</v>
      </c>
    </row>
    <row r="1256" spans="1:7" x14ac:dyDescent="0.25">
      <c r="D1256" t="s">
        <v>11</v>
      </c>
      <c r="E1256" s="2">
        <v>65290</v>
      </c>
      <c r="F1256" s="2">
        <v>0</v>
      </c>
    </row>
    <row r="1257" spans="1:7" x14ac:dyDescent="0.25">
      <c r="D1257" t="s">
        <v>12</v>
      </c>
      <c r="E1257" s="2">
        <v>14310</v>
      </c>
      <c r="F1257" s="2">
        <v>0</v>
      </c>
    </row>
    <row r="1258" spans="1:7" x14ac:dyDescent="0.25">
      <c r="A1258" s="1">
        <v>44375</v>
      </c>
      <c r="B1258" s="1">
        <v>44379</v>
      </c>
      <c r="C1258" t="s">
        <v>400</v>
      </c>
      <c r="D1258" t="s">
        <v>6</v>
      </c>
      <c r="F1258">
        <v>232</v>
      </c>
      <c r="G1258" t="s">
        <v>401</v>
      </c>
    </row>
    <row r="1259" spans="1:7" x14ac:dyDescent="0.25">
      <c r="D1259" t="s">
        <v>10</v>
      </c>
      <c r="E1259" s="2">
        <v>8000</v>
      </c>
      <c r="F1259" s="2">
        <v>8000</v>
      </c>
      <c r="G1259" t="s">
        <v>402</v>
      </c>
    </row>
    <row r="1260" spans="1:7" x14ac:dyDescent="0.25">
      <c r="D1260" t="s">
        <v>11</v>
      </c>
      <c r="E1260" s="2">
        <v>5550</v>
      </c>
      <c r="F1260" s="2">
        <v>4150.4799999999996</v>
      </c>
    </row>
    <row r="1261" spans="1:7" x14ac:dyDescent="0.25">
      <c r="D1261" t="s">
        <v>12</v>
      </c>
      <c r="E1261" s="2">
        <v>2450</v>
      </c>
      <c r="F1261" s="2">
        <v>3849.52</v>
      </c>
    </row>
    <row r="1262" spans="1:7" x14ac:dyDescent="0.25">
      <c r="A1262" s="1">
        <v>44739</v>
      </c>
      <c r="B1262" s="1">
        <v>44742</v>
      </c>
      <c r="C1262" t="s">
        <v>403</v>
      </c>
      <c r="D1262" t="s">
        <v>6</v>
      </c>
      <c r="E1262">
        <v>75</v>
      </c>
      <c r="G1262" t="s">
        <v>402</v>
      </c>
    </row>
    <row r="1263" spans="1:7" x14ac:dyDescent="0.25">
      <c r="D1263" t="s">
        <v>10</v>
      </c>
      <c r="E1263" s="2">
        <v>67541.34</v>
      </c>
      <c r="F1263" s="2">
        <v>0</v>
      </c>
      <c r="G1263" t="s">
        <v>401</v>
      </c>
    </row>
    <row r="1264" spans="1:7" x14ac:dyDescent="0.25">
      <c r="D1264" t="s">
        <v>11</v>
      </c>
      <c r="E1264" s="2">
        <v>67446.16</v>
      </c>
      <c r="F1264" s="2">
        <v>0</v>
      </c>
    </row>
    <row r="1265" spans="1:7" x14ac:dyDescent="0.25">
      <c r="D1265" t="s">
        <v>12</v>
      </c>
      <c r="E1265" s="2">
        <v>95.18</v>
      </c>
      <c r="F1265" s="2">
        <v>0</v>
      </c>
    </row>
    <row r="1266" spans="1:7" x14ac:dyDescent="0.25">
      <c r="A1266" s="1">
        <v>44422</v>
      </c>
      <c r="B1266" s="1">
        <v>44426</v>
      </c>
      <c r="C1266" t="s">
        <v>341</v>
      </c>
      <c r="D1266" t="s">
        <v>6</v>
      </c>
      <c r="E1266">
        <v>3975</v>
      </c>
      <c r="F1266">
        <v>3012</v>
      </c>
      <c r="G1266" t="s">
        <v>342</v>
      </c>
    </row>
    <row r="1267" spans="1:7" x14ac:dyDescent="0.25">
      <c r="D1267" t="s">
        <v>10</v>
      </c>
      <c r="E1267" s="2">
        <v>852500</v>
      </c>
      <c r="F1267" s="2">
        <v>624800</v>
      </c>
      <c r="G1267" t="s">
        <v>343</v>
      </c>
    </row>
    <row r="1268" spans="1:7" x14ac:dyDescent="0.25">
      <c r="D1268" t="s">
        <v>11</v>
      </c>
      <c r="E1268" s="2">
        <v>593998.9</v>
      </c>
      <c r="F1268" s="2">
        <v>413428.35</v>
      </c>
    </row>
    <row r="1269" spans="1:7" x14ac:dyDescent="0.25">
      <c r="D1269" t="s">
        <v>12</v>
      </c>
      <c r="E1269" s="2">
        <v>258501.1</v>
      </c>
      <c r="F1269" s="2">
        <v>211371.65</v>
      </c>
    </row>
    <row r="1270" spans="1:7" x14ac:dyDescent="0.25">
      <c r="A1270" s="1">
        <v>44724</v>
      </c>
      <c r="B1270" s="1">
        <v>44729</v>
      </c>
      <c r="C1270" t="s">
        <v>404</v>
      </c>
      <c r="D1270" t="s">
        <v>6</v>
      </c>
      <c r="E1270">
        <v>1025</v>
      </c>
      <c r="G1270" t="s">
        <v>405</v>
      </c>
    </row>
    <row r="1271" spans="1:7" x14ac:dyDescent="0.25">
      <c r="D1271" t="s">
        <v>10</v>
      </c>
      <c r="E1271" s="2">
        <v>549650</v>
      </c>
      <c r="F1271" s="2">
        <v>0</v>
      </c>
    </row>
    <row r="1272" spans="1:7" x14ac:dyDescent="0.25">
      <c r="D1272" t="s">
        <v>11</v>
      </c>
      <c r="E1272" s="2">
        <v>549149.75</v>
      </c>
      <c r="F1272" s="2">
        <v>0</v>
      </c>
    </row>
    <row r="1273" spans="1:7" x14ac:dyDescent="0.25">
      <c r="D1273" t="s">
        <v>12</v>
      </c>
      <c r="E1273" s="2">
        <v>500.25</v>
      </c>
      <c r="F1273" s="2">
        <v>0</v>
      </c>
    </row>
    <row r="1274" spans="1:7" x14ac:dyDescent="0.25">
      <c r="A1274" s="1">
        <v>44501</v>
      </c>
      <c r="B1274" s="1">
        <v>44504</v>
      </c>
      <c r="C1274" t="s">
        <v>406</v>
      </c>
      <c r="D1274" t="s">
        <v>6</v>
      </c>
      <c r="E1274">
        <v>357</v>
      </c>
      <c r="F1274">
        <v>195</v>
      </c>
      <c r="G1274" t="s">
        <v>402</v>
      </c>
    </row>
    <row r="1275" spans="1:7" x14ac:dyDescent="0.25">
      <c r="D1275" t="s">
        <v>10</v>
      </c>
      <c r="E1275" s="2">
        <v>72250</v>
      </c>
      <c r="F1275" s="2">
        <v>69725.009999999995</v>
      </c>
      <c r="G1275" t="s">
        <v>407</v>
      </c>
    </row>
    <row r="1276" spans="1:7" x14ac:dyDescent="0.25">
      <c r="D1276" t="s">
        <v>11</v>
      </c>
      <c r="E1276" s="2">
        <v>70665.61</v>
      </c>
      <c r="F1276" s="2">
        <v>62274.16</v>
      </c>
    </row>
    <row r="1277" spans="1:7" x14ac:dyDescent="0.25">
      <c r="D1277" t="s">
        <v>12</v>
      </c>
      <c r="E1277" s="2">
        <v>1584.39</v>
      </c>
      <c r="F1277" s="2">
        <v>7450.85</v>
      </c>
    </row>
    <row r="1278" spans="1:7" x14ac:dyDescent="0.25">
      <c r="A1278" s="1">
        <v>44613</v>
      </c>
      <c r="B1278" s="1">
        <v>44617</v>
      </c>
      <c r="C1278" t="s">
        <v>329</v>
      </c>
      <c r="D1278" t="s">
        <v>6</v>
      </c>
      <c r="E1278">
        <v>441</v>
      </c>
      <c r="F1278">
        <v>517</v>
      </c>
      <c r="G1278" t="s">
        <v>330</v>
      </c>
    </row>
    <row r="1279" spans="1:7" x14ac:dyDescent="0.25">
      <c r="D1279" t="s">
        <v>10</v>
      </c>
      <c r="E1279" s="2">
        <v>134320</v>
      </c>
      <c r="F1279" s="2">
        <v>194177.5</v>
      </c>
      <c r="G1279" t="s">
        <v>331</v>
      </c>
    </row>
    <row r="1280" spans="1:7" x14ac:dyDescent="0.25">
      <c r="D1280" t="s">
        <v>11</v>
      </c>
      <c r="E1280" s="2">
        <v>201752.12</v>
      </c>
      <c r="F1280" s="2">
        <v>219661.31</v>
      </c>
      <c r="G1280" t="s">
        <v>332</v>
      </c>
    </row>
    <row r="1281" spans="1:7" x14ac:dyDescent="0.25">
      <c r="D1281" t="s">
        <v>12</v>
      </c>
      <c r="E1281" s="2">
        <v>-67432.12</v>
      </c>
      <c r="F1281" s="2">
        <v>-25483.81</v>
      </c>
      <c r="G1281" t="s">
        <v>333</v>
      </c>
    </row>
    <row r="1283" spans="1:7" x14ac:dyDescent="0.25">
      <c r="A1283" s="3" t="s">
        <v>408</v>
      </c>
    </row>
    <row r="1284" spans="1:7" x14ac:dyDescent="0.25">
      <c r="A1284" s="1">
        <v>44621</v>
      </c>
      <c r="B1284" s="1">
        <v>44621</v>
      </c>
      <c r="C1284" t="s">
        <v>409</v>
      </c>
      <c r="D1284" t="s">
        <v>6</v>
      </c>
      <c r="E1284">
        <v>40</v>
      </c>
      <c r="G1284" t="s">
        <v>407</v>
      </c>
    </row>
    <row r="1285" spans="1:7" x14ac:dyDescent="0.25">
      <c r="D1285" t="s">
        <v>10</v>
      </c>
      <c r="E1285" s="2">
        <v>2400</v>
      </c>
      <c r="F1285" s="2">
        <v>0</v>
      </c>
      <c r="G1285" t="s">
        <v>123</v>
      </c>
    </row>
    <row r="1286" spans="1:7" x14ac:dyDescent="0.25">
      <c r="D1286" t="s">
        <v>11</v>
      </c>
      <c r="E1286" s="2">
        <v>2050.15</v>
      </c>
      <c r="F1286" s="2">
        <v>0</v>
      </c>
    </row>
    <row r="1287" spans="1:7" x14ac:dyDescent="0.25">
      <c r="D1287" t="s">
        <v>12</v>
      </c>
      <c r="E1287" s="2">
        <v>349.85</v>
      </c>
      <c r="F1287" s="2">
        <v>0</v>
      </c>
    </row>
    <row r="1288" spans="1:7" x14ac:dyDescent="0.25">
      <c r="A1288" s="1">
        <v>44432</v>
      </c>
      <c r="B1288" s="1">
        <v>44433</v>
      </c>
      <c r="C1288" t="s">
        <v>410</v>
      </c>
      <c r="D1288" t="s">
        <v>6</v>
      </c>
      <c r="E1288">
        <v>80</v>
      </c>
      <c r="F1288">
        <v>207</v>
      </c>
      <c r="G1288" t="s">
        <v>411</v>
      </c>
    </row>
    <row r="1289" spans="1:7" x14ac:dyDescent="0.25">
      <c r="D1289" t="s">
        <v>10</v>
      </c>
      <c r="E1289" s="2">
        <v>7050</v>
      </c>
      <c r="F1289" s="2">
        <v>2337.3200000000002</v>
      </c>
    </row>
    <row r="1290" spans="1:7" x14ac:dyDescent="0.25">
      <c r="D1290" t="s">
        <v>11</v>
      </c>
      <c r="E1290" s="2">
        <v>5439.05</v>
      </c>
      <c r="F1290" s="2">
        <v>2711.3</v>
      </c>
    </row>
    <row r="1291" spans="1:7" x14ac:dyDescent="0.25">
      <c r="D1291" t="s">
        <v>12</v>
      </c>
      <c r="E1291" s="2">
        <v>1610.95</v>
      </c>
      <c r="F1291" s="2">
        <v>-373.98</v>
      </c>
    </row>
    <row r="1292" spans="1:7" x14ac:dyDescent="0.25">
      <c r="A1292" s="1">
        <v>44620</v>
      </c>
      <c r="B1292" s="1">
        <v>44624</v>
      </c>
      <c r="C1292" t="s">
        <v>94</v>
      </c>
      <c r="D1292" t="s">
        <v>6</v>
      </c>
      <c r="E1292">
        <v>315</v>
      </c>
      <c r="G1292" t="s">
        <v>95</v>
      </c>
    </row>
    <row r="1293" spans="1:7" x14ac:dyDescent="0.25">
      <c r="D1293" t="s">
        <v>10</v>
      </c>
      <c r="E1293" s="2">
        <v>372349</v>
      </c>
      <c r="F1293" s="2">
        <v>0</v>
      </c>
      <c r="G1293" t="s">
        <v>33</v>
      </c>
    </row>
    <row r="1294" spans="1:7" x14ac:dyDescent="0.25">
      <c r="D1294" t="s">
        <v>11</v>
      </c>
      <c r="E1294" s="2">
        <v>326082</v>
      </c>
      <c r="F1294" s="2">
        <v>0</v>
      </c>
      <c r="G1294" t="s">
        <v>96</v>
      </c>
    </row>
    <row r="1295" spans="1:7" x14ac:dyDescent="0.25">
      <c r="D1295" t="s">
        <v>12</v>
      </c>
      <c r="E1295" s="2">
        <v>46267</v>
      </c>
      <c r="F1295" s="2">
        <v>0</v>
      </c>
      <c r="G1295" t="s">
        <v>40</v>
      </c>
    </row>
    <row r="1296" spans="1:7" x14ac:dyDescent="0.25">
      <c r="A1296" s="1">
        <v>44656</v>
      </c>
      <c r="B1296" s="1">
        <v>44659</v>
      </c>
      <c r="C1296" t="s">
        <v>412</v>
      </c>
      <c r="D1296" t="s">
        <v>6</v>
      </c>
      <c r="E1296">
        <v>180</v>
      </c>
      <c r="G1296" t="s">
        <v>411</v>
      </c>
    </row>
    <row r="1297" spans="1:7" x14ac:dyDescent="0.25">
      <c r="D1297" t="s">
        <v>10</v>
      </c>
      <c r="E1297" s="2">
        <v>142128.32000000001</v>
      </c>
      <c r="F1297" s="2">
        <v>0</v>
      </c>
    </row>
    <row r="1298" spans="1:7" x14ac:dyDescent="0.25">
      <c r="D1298" t="s">
        <v>11</v>
      </c>
      <c r="E1298" s="2">
        <v>134413.28</v>
      </c>
      <c r="F1298" s="2">
        <v>0</v>
      </c>
    </row>
    <row r="1299" spans="1:7" x14ac:dyDescent="0.25">
      <c r="D1299" t="s">
        <v>12</v>
      </c>
      <c r="E1299" s="2">
        <v>7715.04</v>
      </c>
      <c r="F1299" s="2">
        <v>0</v>
      </c>
    </row>
    <row r="1300" spans="1:7" x14ac:dyDescent="0.25">
      <c r="A1300" s="1">
        <v>44613</v>
      </c>
      <c r="B1300" s="1">
        <v>44616</v>
      </c>
      <c r="C1300" t="s">
        <v>413</v>
      </c>
      <c r="D1300" t="s">
        <v>6</v>
      </c>
      <c r="E1300">
        <v>459</v>
      </c>
      <c r="G1300" t="s">
        <v>226</v>
      </c>
    </row>
    <row r="1301" spans="1:7" x14ac:dyDescent="0.25">
      <c r="D1301" t="s">
        <v>10</v>
      </c>
      <c r="E1301" s="2">
        <v>407000</v>
      </c>
      <c r="F1301" s="2">
        <v>0</v>
      </c>
    </row>
    <row r="1302" spans="1:7" x14ac:dyDescent="0.25">
      <c r="D1302" t="s">
        <v>11</v>
      </c>
      <c r="E1302" s="2">
        <v>255991</v>
      </c>
      <c r="F1302" s="2">
        <v>0</v>
      </c>
    </row>
    <row r="1303" spans="1:7" x14ac:dyDescent="0.25">
      <c r="D1303" t="s">
        <v>12</v>
      </c>
      <c r="E1303" s="2">
        <v>151009</v>
      </c>
      <c r="F1303" s="2">
        <v>0</v>
      </c>
    </row>
    <row r="1304" spans="1:7" x14ac:dyDescent="0.25">
      <c r="A1304" s="1">
        <v>44404</v>
      </c>
      <c r="B1304" s="1">
        <v>44405</v>
      </c>
      <c r="C1304" t="s">
        <v>414</v>
      </c>
      <c r="D1304" t="s">
        <v>6</v>
      </c>
      <c r="F1304">
        <v>274</v>
      </c>
      <c r="G1304" t="s">
        <v>411</v>
      </c>
    </row>
    <row r="1305" spans="1:7" x14ac:dyDescent="0.25">
      <c r="D1305" t="s">
        <v>10</v>
      </c>
      <c r="E1305" s="2">
        <v>5000</v>
      </c>
      <c r="F1305" s="2">
        <v>8000</v>
      </c>
    </row>
    <row r="1306" spans="1:7" x14ac:dyDescent="0.25">
      <c r="D1306" t="s">
        <v>11</v>
      </c>
      <c r="E1306" s="2">
        <v>3930</v>
      </c>
      <c r="F1306" s="2">
        <v>2498.14</v>
      </c>
    </row>
    <row r="1307" spans="1:7" x14ac:dyDescent="0.25">
      <c r="D1307" t="s">
        <v>12</v>
      </c>
      <c r="E1307" s="2">
        <v>1070</v>
      </c>
      <c r="F1307" s="2">
        <v>5501.86</v>
      </c>
    </row>
    <row r="1308" spans="1:7" x14ac:dyDescent="0.25">
      <c r="A1308" s="1">
        <v>44739</v>
      </c>
      <c r="B1308" s="1">
        <v>44740</v>
      </c>
      <c r="C1308" t="s">
        <v>415</v>
      </c>
      <c r="D1308" t="s">
        <v>6</v>
      </c>
      <c r="E1308">
        <v>270</v>
      </c>
      <c r="G1308" t="s">
        <v>411</v>
      </c>
    </row>
    <row r="1309" spans="1:7" x14ac:dyDescent="0.25">
      <c r="D1309" t="s">
        <v>10</v>
      </c>
      <c r="E1309" s="2">
        <v>15200</v>
      </c>
      <c r="F1309" s="2">
        <v>0</v>
      </c>
    </row>
    <row r="1310" spans="1:7" x14ac:dyDescent="0.25">
      <c r="D1310" t="s">
        <v>11</v>
      </c>
      <c r="E1310" s="2">
        <v>3930</v>
      </c>
      <c r="F1310" s="2">
        <v>0</v>
      </c>
    </row>
    <row r="1311" spans="1:7" x14ac:dyDescent="0.25">
      <c r="D1311" t="s">
        <v>12</v>
      </c>
      <c r="E1311" s="2">
        <v>11270</v>
      </c>
      <c r="F1311" s="2">
        <v>0</v>
      </c>
    </row>
    <row r="1312" spans="1:7" x14ac:dyDescent="0.25">
      <c r="A1312" s="1">
        <v>44565</v>
      </c>
      <c r="B1312" s="1">
        <v>44568</v>
      </c>
      <c r="C1312" t="s">
        <v>388</v>
      </c>
      <c r="D1312" t="s">
        <v>6</v>
      </c>
      <c r="E1312">
        <v>300</v>
      </c>
      <c r="G1312" t="s">
        <v>207</v>
      </c>
    </row>
    <row r="1313" spans="1:7" x14ac:dyDescent="0.25">
      <c r="D1313" t="s">
        <v>10</v>
      </c>
      <c r="E1313" s="2">
        <v>30000</v>
      </c>
      <c r="F1313" s="2">
        <v>0</v>
      </c>
      <c r="G1313" t="s">
        <v>226</v>
      </c>
    </row>
    <row r="1314" spans="1:7" x14ac:dyDescent="0.25">
      <c r="D1314" t="s">
        <v>11</v>
      </c>
      <c r="E1314" s="2">
        <v>30000</v>
      </c>
      <c r="F1314" s="2">
        <v>0</v>
      </c>
    </row>
    <row r="1315" spans="1:7" x14ac:dyDescent="0.25">
      <c r="D1315" t="s">
        <v>12</v>
      </c>
      <c r="E1315" s="2">
        <v>0</v>
      </c>
      <c r="F1315" s="2">
        <v>0</v>
      </c>
    </row>
    <row r="1316" spans="1:7" x14ac:dyDescent="0.25">
      <c r="A1316" s="1">
        <v>44371</v>
      </c>
      <c r="B1316" s="1">
        <v>44379</v>
      </c>
      <c r="C1316" t="s">
        <v>391</v>
      </c>
      <c r="D1316" t="s">
        <v>6</v>
      </c>
      <c r="E1316">
        <v>300</v>
      </c>
      <c r="F1316">
        <v>468</v>
      </c>
      <c r="G1316" t="s">
        <v>386</v>
      </c>
    </row>
    <row r="1317" spans="1:7" x14ac:dyDescent="0.25">
      <c r="D1317" t="s">
        <v>10</v>
      </c>
      <c r="E1317" s="2">
        <v>14600</v>
      </c>
      <c r="F1317" s="2">
        <v>28595</v>
      </c>
      <c r="G1317" t="s">
        <v>226</v>
      </c>
    </row>
    <row r="1318" spans="1:7" x14ac:dyDescent="0.25">
      <c r="D1318" t="s">
        <v>11</v>
      </c>
      <c r="E1318" s="2">
        <v>7168.32</v>
      </c>
      <c r="F1318" s="2">
        <v>8104.75</v>
      </c>
    </row>
    <row r="1319" spans="1:7" x14ac:dyDescent="0.25">
      <c r="D1319" t="s">
        <v>12</v>
      </c>
      <c r="E1319" s="2">
        <v>7431.68</v>
      </c>
      <c r="F1319" s="2">
        <v>20490.25</v>
      </c>
    </row>
    <row r="1320" spans="1:7" x14ac:dyDescent="0.25">
      <c r="A1320" s="1">
        <v>44739</v>
      </c>
      <c r="B1320" s="1">
        <v>44743</v>
      </c>
      <c r="C1320" t="s">
        <v>392</v>
      </c>
      <c r="D1320" t="s">
        <v>6</v>
      </c>
      <c r="E1320">
        <v>185</v>
      </c>
      <c r="G1320" t="s">
        <v>386</v>
      </c>
    </row>
    <row r="1321" spans="1:7" x14ac:dyDescent="0.25">
      <c r="D1321" t="s">
        <v>10</v>
      </c>
      <c r="E1321" s="2">
        <v>220275</v>
      </c>
      <c r="F1321" s="2">
        <v>0</v>
      </c>
      <c r="G1321" t="s">
        <v>226</v>
      </c>
    </row>
    <row r="1322" spans="1:7" x14ac:dyDescent="0.25">
      <c r="D1322" t="s">
        <v>11</v>
      </c>
      <c r="E1322" s="2">
        <v>216262.66</v>
      </c>
      <c r="F1322" s="2">
        <v>0</v>
      </c>
    </row>
    <row r="1323" spans="1:7" x14ac:dyDescent="0.25">
      <c r="D1323" t="s">
        <v>12</v>
      </c>
      <c r="E1323" s="2">
        <v>4012.34</v>
      </c>
      <c r="F1323" s="2">
        <v>0</v>
      </c>
    </row>
    <row r="1324" spans="1:7" x14ac:dyDescent="0.25">
      <c r="A1324" s="1">
        <v>44655</v>
      </c>
      <c r="B1324" s="1">
        <v>44657</v>
      </c>
      <c r="C1324" t="s">
        <v>225</v>
      </c>
      <c r="D1324" t="s">
        <v>6</v>
      </c>
      <c r="E1324">
        <v>387</v>
      </c>
      <c r="G1324" t="s">
        <v>208</v>
      </c>
    </row>
    <row r="1325" spans="1:7" x14ac:dyDescent="0.25">
      <c r="D1325" t="s">
        <v>10</v>
      </c>
      <c r="E1325" s="2">
        <v>274800</v>
      </c>
      <c r="F1325" s="2">
        <v>0</v>
      </c>
      <c r="G1325" t="s">
        <v>226</v>
      </c>
    </row>
    <row r="1326" spans="1:7" x14ac:dyDescent="0.25">
      <c r="D1326" t="s">
        <v>11</v>
      </c>
      <c r="E1326" s="2">
        <v>174353</v>
      </c>
      <c r="F1326" s="2">
        <v>0</v>
      </c>
    </row>
    <row r="1327" spans="1:7" x14ac:dyDescent="0.25">
      <c r="D1327" t="s">
        <v>12</v>
      </c>
      <c r="E1327" s="2">
        <v>100447</v>
      </c>
      <c r="F1327" s="2">
        <v>0</v>
      </c>
    </row>
    <row r="1328" spans="1:7" x14ac:dyDescent="0.25">
      <c r="A1328" s="1">
        <v>44391</v>
      </c>
      <c r="B1328" s="1">
        <v>44393</v>
      </c>
      <c r="C1328" t="s">
        <v>416</v>
      </c>
      <c r="D1328" t="s">
        <v>6</v>
      </c>
      <c r="E1328">
        <v>662</v>
      </c>
      <c r="G1328" t="s">
        <v>226</v>
      </c>
    </row>
    <row r="1329" spans="1:7" x14ac:dyDescent="0.25">
      <c r="D1329" t="s">
        <v>10</v>
      </c>
      <c r="E1329" s="2">
        <v>483800</v>
      </c>
      <c r="F1329" s="2">
        <v>0</v>
      </c>
    </row>
    <row r="1330" spans="1:7" x14ac:dyDescent="0.25">
      <c r="D1330" t="s">
        <v>11</v>
      </c>
      <c r="E1330" s="2">
        <v>371499</v>
      </c>
      <c r="F1330" s="2">
        <v>0</v>
      </c>
    </row>
    <row r="1331" spans="1:7" x14ac:dyDescent="0.25">
      <c r="D1331" t="s">
        <v>12</v>
      </c>
      <c r="E1331" s="2">
        <v>112301</v>
      </c>
      <c r="F1331" s="2">
        <v>0</v>
      </c>
    </row>
    <row r="1332" spans="1:7" x14ac:dyDescent="0.25">
      <c r="A1332" s="1">
        <v>44403</v>
      </c>
      <c r="B1332" s="1">
        <v>44407</v>
      </c>
      <c r="C1332" t="s">
        <v>25</v>
      </c>
      <c r="D1332" t="s">
        <v>6</v>
      </c>
      <c r="E1332">
        <v>145</v>
      </c>
      <c r="F1332">
        <v>423</v>
      </c>
      <c r="G1332" t="s">
        <v>26</v>
      </c>
    </row>
    <row r="1333" spans="1:7" x14ac:dyDescent="0.25">
      <c r="D1333" t="s">
        <v>10</v>
      </c>
      <c r="E1333" s="2">
        <v>8000</v>
      </c>
      <c r="F1333" s="2">
        <v>8000</v>
      </c>
      <c r="G1333" t="s">
        <v>27</v>
      </c>
    </row>
    <row r="1334" spans="1:7" x14ac:dyDescent="0.25">
      <c r="D1334" t="s">
        <v>11</v>
      </c>
      <c r="E1334" s="2">
        <v>7897</v>
      </c>
      <c r="F1334" s="2">
        <v>8483.86</v>
      </c>
    </row>
    <row r="1335" spans="1:7" x14ac:dyDescent="0.25">
      <c r="D1335" t="s">
        <v>12</v>
      </c>
      <c r="E1335" s="2">
        <v>103</v>
      </c>
      <c r="F1335" s="2">
        <v>-483.86</v>
      </c>
    </row>
    <row r="1336" spans="1:7" x14ac:dyDescent="0.25">
      <c r="A1336" s="1">
        <v>44495</v>
      </c>
      <c r="B1336" s="1">
        <v>44498</v>
      </c>
      <c r="C1336" t="s">
        <v>417</v>
      </c>
      <c r="D1336" t="s">
        <v>6</v>
      </c>
      <c r="E1336">
        <v>950</v>
      </c>
      <c r="F1336">
        <v>976</v>
      </c>
      <c r="G1336" t="s">
        <v>411</v>
      </c>
    </row>
    <row r="1337" spans="1:7" x14ac:dyDescent="0.25">
      <c r="D1337" t="s">
        <v>10</v>
      </c>
      <c r="E1337" s="2">
        <v>248040.29</v>
      </c>
      <c r="F1337" s="2">
        <v>239231.24</v>
      </c>
    </row>
    <row r="1338" spans="1:7" x14ac:dyDescent="0.25">
      <c r="D1338" t="s">
        <v>11</v>
      </c>
      <c r="E1338" s="2">
        <v>14703.23</v>
      </c>
      <c r="F1338" s="2">
        <v>13618.64</v>
      </c>
    </row>
    <row r="1339" spans="1:7" x14ac:dyDescent="0.25">
      <c r="D1339" t="s">
        <v>12</v>
      </c>
      <c r="E1339" s="2">
        <v>233337.06</v>
      </c>
      <c r="F1339" s="2">
        <v>225612.6</v>
      </c>
    </row>
    <row r="1340" spans="1:7" x14ac:dyDescent="0.25">
      <c r="A1340" s="1">
        <v>44725</v>
      </c>
      <c r="B1340" s="1">
        <v>44727</v>
      </c>
      <c r="C1340" t="s">
        <v>418</v>
      </c>
      <c r="D1340" t="s">
        <v>6</v>
      </c>
      <c r="E1340">
        <v>120</v>
      </c>
      <c r="G1340" t="s">
        <v>411</v>
      </c>
    </row>
    <row r="1341" spans="1:7" x14ac:dyDescent="0.25">
      <c r="D1341" t="s">
        <v>10</v>
      </c>
      <c r="E1341" s="2">
        <v>37000</v>
      </c>
      <c r="F1341" s="2">
        <v>0</v>
      </c>
    </row>
    <row r="1342" spans="1:7" x14ac:dyDescent="0.25">
      <c r="D1342" t="s">
        <v>11</v>
      </c>
      <c r="E1342" s="2">
        <v>36771.699999999997</v>
      </c>
      <c r="F1342" s="2">
        <v>0</v>
      </c>
    </row>
    <row r="1343" spans="1:7" x14ac:dyDescent="0.25">
      <c r="D1343" t="s">
        <v>12</v>
      </c>
      <c r="E1343" s="2">
        <v>228.3</v>
      </c>
      <c r="F1343" s="2">
        <v>0</v>
      </c>
    </row>
    <row r="1344" spans="1:7" x14ac:dyDescent="0.25">
      <c r="A1344" s="1">
        <v>44515</v>
      </c>
      <c r="B1344" s="1">
        <v>44517</v>
      </c>
      <c r="C1344" t="s">
        <v>114</v>
      </c>
      <c r="D1344" t="s">
        <v>6</v>
      </c>
      <c r="E1344">
        <v>72</v>
      </c>
      <c r="F1344">
        <v>237</v>
      </c>
      <c r="G1344" t="s">
        <v>115</v>
      </c>
    </row>
    <row r="1345" spans="1:7" x14ac:dyDescent="0.25">
      <c r="D1345" t="s">
        <v>10</v>
      </c>
      <c r="E1345" s="2">
        <v>29423</v>
      </c>
      <c r="F1345" s="2">
        <v>24123.599999999999</v>
      </c>
      <c r="G1345" t="s">
        <v>116</v>
      </c>
    </row>
    <row r="1346" spans="1:7" x14ac:dyDescent="0.25">
      <c r="D1346" t="s">
        <v>11</v>
      </c>
      <c r="E1346" s="2">
        <v>21305</v>
      </c>
      <c r="F1346" s="2">
        <v>16115.39</v>
      </c>
      <c r="G1346" t="s">
        <v>117</v>
      </c>
    </row>
    <row r="1347" spans="1:7" x14ac:dyDescent="0.25">
      <c r="D1347" t="s">
        <v>12</v>
      </c>
      <c r="E1347" s="2">
        <v>8118</v>
      </c>
      <c r="F1347" s="2">
        <v>8008.21</v>
      </c>
      <c r="G1347" t="s">
        <v>100</v>
      </c>
    </row>
    <row r="1348" spans="1:7" x14ac:dyDescent="0.25">
      <c r="G1348" t="s">
        <v>118</v>
      </c>
    </row>
    <row r="1349" spans="1:7" x14ac:dyDescent="0.25">
      <c r="G1349" t="s">
        <v>119</v>
      </c>
    </row>
    <row r="1350" spans="1:7" x14ac:dyDescent="0.25">
      <c r="A1350" s="1">
        <v>44501</v>
      </c>
      <c r="B1350" s="1">
        <v>44504</v>
      </c>
      <c r="C1350" t="s">
        <v>406</v>
      </c>
      <c r="D1350" t="s">
        <v>6</v>
      </c>
      <c r="E1350">
        <v>357</v>
      </c>
      <c r="F1350">
        <v>195</v>
      </c>
      <c r="G1350" t="s">
        <v>402</v>
      </c>
    </row>
    <row r="1351" spans="1:7" x14ac:dyDescent="0.25">
      <c r="D1351" t="s">
        <v>10</v>
      </c>
      <c r="E1351" s="2">
        <v>72250</v>
      </c>
      <c r="F1351" s="2">
        <v>69725.009999999995</v>
      </c>
      <c r="G1351" t="s">
        <v>407</v>
      </c>
    </row>
    <row r="1352" spans="1:7" x14ac:dyDescent="0.25">
      <c r="D1352" t="s">
        <v>11</v>
      </c>
      <c r="E1352" s="2">
        <v>70665.61</v>
      </c>
      <c r="F1352" s="2">
        <v>62274.16</v>
      </c>
    </row>
    <row r="1353" spans="1:7" x14ac:dyDescent="0.25">
      <c r="D1353" t="s">
        <v>12</v>
      </c>
      <c r="E1353" s="2">
        <v>1584.39</v>
      </c>
      <c r="F1353" s="2">
        <v>7450.85</v>
      </c>
    </row>
    <row r="1355" spans="1:7" x14ac:dyDescent="0.25">
      <c r="A1355" s="3" t="s">
        <v>419</v>
      </c>
    </row>
    <row r="1356" spans="1:7" x14ac:dyDescent="0.25">
      <c r="A1356" s="1">
        <v>44486</v>
      </c>
      <c r="B1356" s="1">
        <v>44487</v>
      </c>
      <c r="C1356" t="s">
        <v>420</v>
      </c>
      <c r="D1356" t="s">
        <v>6</v>
      </c>
      <c r="G1356" t="s">
        <v>30</v>
      </c>
    </row>
    <row r="1357" spans="1:7" x14ac:dyDescent="0.25">
      <c r="D1357" t="s">
        <v>10</v>
      </c>
      <c r="E1357" s="2">
        <v>0</v>
      </c>
      <c r="F1357" s="2">
        <v>0</v>
      </c>
    </row>
    <row r="1358" spans="1:7" x14ac:dyDescent="0.25">
      <c r="D1358" t="s">
        <v>11</v>
      </c>
      <c r="E1358" s="2">
        <v>0</v>
      </c>
      <c r="F1358" s="2">
        <v>0</v>
      </c>
    </row>
    <row r="1359" spans="1:7" x14ac:dyDescent="0.25">
      <c r="D1359" t="s">
        <v>12</v>
      </c>
      <c r="E1359" s="2">
        <v>0</v>
      </c>
      <c r="F1359" s="2">
        <v>0</v>
      </c>
    </row>
    <row r="1360" spans="1:7" x14ac:dyDescent="0.25">
      <c r="A1360" s="1">
        <v>44468</v>
      </c>
      <c r="B1360" s="1">
        <v>44469</v>
      </c>
      <c r="C1360" t="s">
        <v>421</v>
      </c>
      <c r="D1360" t="s">
        <v>6</v>
      </c>
      <c r="E1360">
        <v>30</v>
      </c>
      <c r="F1360">
        <v>20</v>
      </c>
      <c r="G1360" t="s">
        <v>30</v>
      </c>
    </row>
    <row r="1361" spans="1:7" x14ac:dyDescent="0.25">
      <c r="D1361" t="s">
        <v>10</v>
      </c>
      <c r="E1361" s="2">
        <v>11706.75</v>
      </c>
      <c r="F1361" s="2">
        <v>5206.58</v>
      </c>
    </row>
    <row r="1362" spans="1:7" x14ac:dyDescent="0.25">
      <c r="D1362" t="s">
        <v>11</v>
      </c>
      <c r="E1362" s="2">
        <v>11703.19</v>
      </c>
      <c r="F1362" s="2">
        <v>1462.01</v>
      </c>
    </row>
    <row r="1363" spans="1:7" x14ac:dyDescent="0.25">
      <c r="D1363" t="s">
        <v>12</v>
      </c>
      <c r="E1363" s="2">
        <v>3.56</v>
      </c>
      <c r="F1363" s="2">
        <v>3744.57</v>
      </c>
    </row>
    <row r="1364" spans="1:7" x14ac:dyDescent="0.25">
      <c r="A1364" s="1">
        <v>44621</v>
      </c>
      <c r="B1364" s="1">
        <v>44621</v>
      </c>
      <c r="C1364" t="s">
        <v>409</v>
      </c>
      <c r="D1364" t="s">
        <v>6</v>
      </c>
      <c r="E1364">
        <v>40</v>
      </c>
      <c r="G1364" t="s">
        <v>407</v>
      </c>
    </row>
    <row r="1365" spans="1:7" x14ac:dyDescent="0.25">
      <c r="D1365" t="s">
        <v>10</v>
      </c>
      <c r="E1365" s="2">
        <v>2400</v>
      </c>
      <c r="F1365" s="2">
        <v>0</v>
      </c>
      <c r="G1365" t="s">
        <v>123</v>
      </c>
    </row>
    <row r="1366" spans="1:7" x14ac:dyDescent="0.25">
      <c r="D1366" t="s">
        <v>11</v>
      </c>
      <c r="E1366" s="2">
        <v>2050.15</v>
      </c>
      <c r="F1366" s="2">
        <v>0</v>
      </c>
    </row>
    <row r="1367" spans="1:7" x14ac:dyDescent="0.25">
      <c r="D1367" t="s">
        <v>12</v>
      </c>
      <c r="E1367" s="2">
        <v>349.85</v>
      </c>
      <c r="F1367" s="2">
        <v>0</v>
      </c>
    </row>
    <row r="1368" spans="1:7" x14ac:dyDescent="0.25">
      <c r="A1368" s="1">
        <v>44486</v>
      </c>
      <c r="B1368" s="1">
        <v>44491</v>
      </c>
      <c r="C1368" t="s">
        <v>36</v>
      </c>
      <c r="D1368" t="s">
        <v>6</v>
      </c>
      <c r="E1368">
        <v>837</v>
      </c>
      <c r="F1368">
        <v>819</v>
      </c>
      <c r="G1368" t="s">
        <v>37</v>
      </c>
    </row>
    <row r="1369" spans="1:7" x14ac:dyDescent="0.25">
      <c r="D1369" t="s">
        <v>10</v>
      </c>
      <c r="E1369" s="2">
        <v>264800</v>
      </c>
      <c r="F1369" s="2">
        <v>208290</v>
      </c>
      <c r="G1369" t="s">
        <v>30</v>
      </c>
    </row>
    <row r="1370" spans="1:7" x14ac:dyDescent="0.25">
      <c r="D1370" t="s">
        <v>11</v>
      </c>
      <c r="E1370" s="2">
        <v>264541.7</v>
      </c>
      <c r="F1370" s="2">
        <v>268684.34000000003</v>
      </c>
    </row>
    <row r="1371" spans="1:7" x14ac:dyDescent="0.25">
      <c r="D1371" t="s">
        <v>12</v>
      </c>
      <c r="E1371" s="2">
        <v>258.3</v>
      </c>
      <c r="F1371" s="2">
        <v>-60394.34</v>
      </c>
    </row>
    <row r="1372" spans="1:7" x14ac:dyDescent="0.25">
      <c r="A1372" s="1">
        <v>44726</v>
      </c>
      <c r="B1372" s="1">
        <v>44726</v>
      </c>
      <c r="C1372" t="s">
        <v>422</v>
      </c>
      <c r="D1372" t="s">
        <v>6</v>
      </c>
      <c r="G1372" t="s">
        <v>30</v>
      </c>
    </row>
    <row r="1373" spans="1:7" x14ac:dyDescent="0.25">
      <c r="D1373" t="s">
        <v>10</v>
      </c>
      <c r="E1373" s="2">
        <v>0</v>
      </c>
      <c r="F1373" s="2">
        <v>0</v>
      </c>
    </row>
    <row r="1374" spans="1:7" x14ac:dyDescent="0.25">
      <c r="D1374" t="s">
        <v>11</v>
      </c>
      <c r="E1374" s="2">
        <v>0</v>
      </c>
      <c r="F1374" s="2">
        <v>0</v>
      </c>
    </row>
    <row r="1375" spans="1:7" x14ac:dyDescent="0.25">
      <c r="D1375" t="s">
        <v>12</v>
      </c>
      <c r="E1375" s="2">
        <v>0</v>
      </c>
      <c r="F1375" s="2">
        <v>0</v>
      </c>
    </row>
    <row r="1376" spans="1:7" x14ac:dyDescent="0.25">
      <c r="A1376" s="1">
        <v>44486</v>
      </c>
      <c r="B1376" s="1">
        <v>44487</v>
      </c>
      <c r="C1376" t="s">
        <v>423</v>
      </c>
      <c r="D1376" t="s">
        <v>6</v>
      </c>
      <c r="G1376" t="s">
        <v>30</v>
      </c>
    </row>
    <row r="1377" spans="1:7" x14ac:dyDescent="0.25">
      <c r="D1377" t="s">
        <v>10</v>
      </c>
      <c r="E1377" s="2">
        <v>0</v>
      </c>
      <c r="F1377" s="2">
        <v>0</v>
      </c>
    </row>
    <row r="1378" spans="1:7" x14ac:dyDescent="0.25">
      <c r="D1378" t="s">
        <v>11</v>
      </c>
      <c r="E1378" s="2">
        <v>0</v>
      </c>
      <c r="F1378" s="2">
        <v>0</v>
      </c>
    </row>
    <row r="1379" spans="1:7" x14ac:dyDescent="0.25">
      <c r="D1379" t="s">
        <v>12</v>
      </c>
      <c r="E1379" s="2">
        <v>0</v>
      </c>
      <c r="F1379" s="2">
        <v>0</v>
      </c>
    </row>
    <row r="1380" spans="1:7" x14ac:dyDescent="0.25">
      <c r="A1380" s="1">
        <v>44726</v>
      </c>
      <c r="B1380" s="1">
        <v>44726</v>
      </c>
      <c r="C1380" t="s">
        <v>122</v>
      </c>
      <c r="D1380" t="s">
        <v>6</v>
      </c>
      <c r="E1380">
        <v>26</v>
      </c>
      <c r="G1380" t="s">
        <v>123</v>
      </c>
    </row>
    <row r="1381" spans="1:7" x14ac:dyDescent="0.25">
      <c r="D1381" t="s">
        <v>10</v>
      </c>
      <c r="E1381" s="2">
        <v>6950</v>
      </c>
      <c r="F1381" s="2">
        <v>0</v>
      </c>
      <c r="G1381" t="s">
        <v>124</v>
      </c>
    </row>
    <row r="1382" spans="1:7" x14ac:dyDescent="0.25">
      <c r="D1382" t="s">
        <v>11</v>
      </c>
      <c r="E1382" s="2">
        <v>5585.76</v>
      </c>
      <c r="F1382" s="2">
        <v>0</v>
      </c>
    </row>
    <row r="1383" spans="1:7" x14ac:dyDescent="0.25">
      <c r="D1383" t="s">
        <v>12</v>
      </c>
      <c r="E1383" s="2">
        <v>1364.24</v>
      </c>
      <c r="F1383" s="2">
        <v>0</v>
      </c>
    </row>
    <row r="1384" spans="1:7" x14ac:dyDescent="0.25">
      <c r="A1384" s="1">
        <v>44430</v>
      </c>
      <c r="B1384" s="1">
        <v>44435</v>
      </c>
      <c r="C1384" t="s">
        <v>424</v>
      </c>
      <c r="D1384" t="s">
        <v>6</v>
      </c>
      <c r="E1384">
        <v>1220</v>
      </c>
      <c r="F1384">
        <v>342</v>
      </c>
      <c r="G1384" t="s">
        <v>30</v>
      </c>
    </row>
    <row r="1385" spans="1:7" x14ac:dyDescent="0.25">
      <c r="D1385" t="s">
        <v>10</v>
      </c>
      <c r="E1385" s="2">
        <v>91225</v>
      </c>
      <c r="F1385" s="2">
        <v>69315</v>
      </c>
    </row>
    <row r="1386" spans="1:7" x14ac:dyDescent="0.25">
      <c r="D1386" t="s">
        <v>11</v>
      </c>
      <c r="E1386" s="2">
        <v>45063.62</v>
      </c>
      <c r="F1386" s="2">
        <v>56513.59</v>
      </c>
    </row>
    <row r="1387" spans="1:7" x14ac:dyDescent="0.25">
      <c r="D1387" t="s">
        <v>12</v>
      </c>
      <c r="E1387" s="2">
        <v>46161.38</v>
      </c>
      <c r="F1387" s="2">
        <v>12801.41</v>
      </c>
    </row>
    <row r="1388" spans="1:7" x14ac:dyDescent="0.25">
      <c r="A1388" s="1">
        <v>44725</v>
      </c>
      <c r="B1388" s="1">
        <v>44729</v>
      </c>
      <c r="C1388" t="s">
        <v>425</v>
      </c>
      <c r="D1388" t="s">
        <v>6</v>
      </c>
      <c r="E1388">
        <v>381</v>
      </c>
      <c r="G1388" t="s">
        <v>30</v>
      </c>
    </row>
    <row r="1389" spans="1:7" x14ac:dyDescent="0.25">
      <c r="D1389" t="s">
        <v>10</v>
      </c>
      <c r="E1389" s="2">
        <v>287210</v>
      </c>
      <c r="F1389" s="2">
        <v>0</v>
      </c>
    </row>
    <row r="1390" spans="1:7" x14ac:dyDescent="0.25">
      <c r="D1390" t="s">
        <v>11</v>
      </c>
      <c r="E1390" s="2">
        <v>284216.5</v>
      </c>
      <c r="F1390" s="2">
        <v>0</v>
      </c>
    </row>
    <row r="1391" spans="1:7" x14ac:dyDescent="0.25">
      <c r="D1391" t="s">
        <v>12</v>
      </c>
      <c r="E1391" s="2">
        <v>2993.5</v>
      </c>
      <c r="F1391" s="2">
        <v>0</v>
      </c>
    </row>
    <row r="1392" spans="1:7" x14ac:dyDescent="0.25">
      <c r="A1392" s="1">
        <v>44726</v>
      </c>
      <c r="B1392" s="1">
        <v>44729</v>
      </c>
      <c r="C1392" t="s">
        <v>38</v>
      </c>
      <c r="D1392" t="s">
        <v>6</v>
      </c>
      <c r="E1392">
        <v>100</v>
      </c>
      <c r="G1392" t="s">
        <v>37</v>
      </c>
    </row>
    <row r="1393" spans="1:7" x14ac:dyDescent="0.25">
      <c r="D1393" t="s">
        <v>10</v>
      </c>
      <c r="E1393" s="2">
        <v>30000</v>
      </c>
      <c r="F1393" s="2">
        <v>0</v>
      </c>
      <c r="G1393" t="s">
        <v>39</v>
      </c>
    </row>
    <row r="1394" spans="1:7" x14ac:dyDescent="0.25">
      <c r="D1394" t="s">
        <v>11</v>
      </c>
      <c r="E1394" s="2">
        <v>30000</v>
      </c>
      <c r="F1394" s="2">
        <v>0</v>
      </c>
      <c r="G1394" t="s">
        <v>40</v>
      </c>
    </row>
    <row r="1395" spans="1:7" x14ac:dyDescent="0.25">
      <c r="D1395" t="s">
        <v>12</v>
      </c>
      <c r="E1395" s="2">
        <v>0</v>
      </c>
      <c r="F1395" s="2">
        <v>0</v>
      </c>
    </row>
    <row r="1396" spans="1:7" x14ac:dyDescent="0.25">
      <c r="A1396" s="1">
        <v>44620</v>
      </c>
      <c r="B1396" s="1">
        <v>44624</v>
      </c>
      <c r="C1396" t="s">
        <v>94</v>
      </c>
      <c r="D1396" t="s">
        <v>6</v>
      </c>
      <c r="E1396">
        <v>315</v>
      </c>
      <c r="G1396" t="s">
        <v>95</v>
      </c>
    </row>
    <row r="1397" spans="1:7" x14ac:dyDescent="0.25">
      <c r="D1397" t="s">
        <v>10</v>
      </c>
      <c r="E1397" s="2">
        <v>372349</v>
      </c>
      <c r="F1397" s="2">
        <v>0</v>
      </c>
      <c r="G1397" t="s">
        <v>33</v>
      </c>
    </row>
    <row r="1398" spans="1:7" x14ac:dyDescent="0.25">
      <c r="D1398" t="s">
        <v>11</v>
      </c>
      <c r="E1398" s="2">
        <v>326082</v>
      </c>
      <c r="F1398" s="2">
        <v>0</v>
      </c>
      <c r="G1398" t="s">
        <v>96</v>
      </c>
    </row>
    <row r="1399" spans="1:7" x14ac:dyDescent="0.25">
      <c r="D1399" t="s">
        <v>12</v>
      </c>
      <c r="E1399" s="2">
        <v>46267</v>
      </c>
      <c r="F1399" s="2">
        <v>0</v>
      </c>
      <c r="G1399" t="s">
        <v>40</v>
      </c>
    </row>
    <row r="1400" spans="1:7" x14ac:dyDescent="0.25">
      <c r="A1400" s="1">
        <v>44653</v>
      </c>
      <c r="B1400" s="1">
        <v>44654</v>
      </c>
      <c r="C1400" t="s">
        <v>426</v>
      </c>
      <c r="D1400" t="s">
        <v>6</v>
      </c>
      <c r="E1400">
        <v>75</v>
      </c>
      <c r="G1400" t="s">
        <v>30</v>
      </c>
    </row>
    <row r="1401" spans="1:7" x14ac:dyDescent="0.25">
      <c r="D1401" t="s">
        <v>10</v>
      </c>
      <c r="E1401" s="2">
        <v>2100</v>
      </c>
      <c r="F1401" s="2">
        <v>0</v>
      </c>
    </row>
    <row r="1402" spans="1:7" x14ac:dyDescent="0.25">
      <c r="D1402" t="s">
        <v>11</v>
      </c>
      <c r="E1402" s="2">
        <v>2095.38</v>
      </c>
      <c r="F1402" s="2">
        <v>0</v>
      </c>
    </row>
    <row r="1403" spans="1:7" x14ac:dyDescent="0.25">
      <c r="D1403" t="s">
        <v>12</v>
      </c>
      <c r="E1403" s="2">
        <v>4.62</v>
      </c>
      <c r="F1403" s="2">
        <v>0</v>
      </c>
    </row>
    <row r="1404" spans="1:7" x14ac:dyDescent="0.25">
      <c r="A1404" s="1">
        <v>44653</v>
      </c>
      <c r="B1404" s="1">
        <v>44657</v>
      </c>
      <c r="C1404" t="s">
        <v>361</v>
      </c>
      <c r="D1404" t="s">
        <v>6</v>
      </c>
      <c r="E1404">
        <v>171</v>
      </c>
      <c r="G1404" t="s">
        <v>362</v>
      </c>
    </row>
    <row r="1405" spans="1:7" x14ac:dyDescent="0.25">
      <c r="D1405" t="s">
        <v>10</v>
      </c>
      <c r="E1405" s="2">
        <v>149413</v>
      </c>
      <c r="F1405" s="2">
        <v>0</v>
      </c>
      <c r="G1405" t="s">
        <v>363</v>
      </c>
    </row>
    <row r="1406" spans="1:7" x14ac:dyDescent="0.25">
      <c r="D1406" t="s">
        <v>11</v>
      </c>
      <c r="E1406" s="2">
        <v>138027.48000000001</v>
      </c>
      <c r="F1406" s="2">
        <v>0</v>
      </c>
    </row>
    <row r="1407" spans="1:7" x14ac:dyDescent="0.25">
      <c r="D1407" t="s">
        <v>12</v>
      </c>
      <c r="E1407" s="2">
        <v>11385.52</v>
      </c>
      <c r="F1407" s="2">
        <v>0</v>
      </c>
    </row>
    <row r="1408" spans="1:7" x14ac:dyDescent="0.25">
      <c r="A1408" s="1">
        <v>44578</v>
      </c>
      <c r="B1408" s="1">
        <v>44579</v>
      </c>
      <c r="C1408" t="s">
        <v>427</v>
      </c>
      <c r="D1408" t="s">
        <v>6</v>
      </c>
      <c r="G1408" t="s">
        <v>30</v>
      </c>
    </row>
    <row r="1409" spans="1:7" x14ac:dyDescent="0.25">
      <c r="D1409" t="s">
        <v>10</v>
      </c>
      <c r="E1409" s="2">
        <v>0</v>
      </c>
      <c r="F1409" s="2">
        <v>0</v>
      </c>
    </row>
    <row r="1410" spans="1:7" x14ac:dyDescent="0.25">
      <c r="D1410" t="s">
        <v>11</v>
      </c>
      <c r="E1410" s="2">
        <v>0</v>
      </c>
      <c r="F1410" s="2">
        <v>0</v>
      </c>
    </row>
    <row r="1411" spans="1:7" x14ac:dyDescent="0.25">
      <c r="D1411" t="s">
        <v>12</v>
      </c>
      <c r="E1411" s="2">
        <v>0</v>
      </c>
      <c r="F1411" s="2">
        <v>0</v>
      </c>
    </row>
    <row r="1412" spans="1:7" x14ac:dyDescent="0.25">
      <c r="A1412" s="1">
        <v>44641</v>
      </c>
      <c r="B1412" s="1">
        <v>44642</v>
      </c>
      <c r="C1412" t="s">
        <v>428</v>
      </c>
      <c r="D1412" t="s">
        <v>6</v>
      </c>
      <c r="E1412">
        <v>100</v>
      </c>
      <c r="G1412" t="s">
        <v>39</v>
      </c>
    </row>
    <row r="1413" spans="1:7" x14ac:dyDescent="0.25">
      <c r="D1413" t="s">
        <v>10</v>
      </c>
      <c r="E1413" s="2">
        <v>10000</v>
      </c>
      <c r="F1413" s="2">
        <v>0</v>
      </c>
    </row>
    <row r="1414" spans="1:7" x14ac:dyDescent="0.25">
      <c r="D1414" t="s">
        <v>11</v>
      </c>
      <c r="E1414" s="2">
        <v>10000</v>
      </c>
      <c r="F1414" s="2">
        <v>0</v>
      </c>
    </row>
    <row r="1415" spans="1:7" x14ac:dyDescent="0.25">
      <c r="D1415" t="s">
        <v>12</v>
      </c>
      <c r="E1415" s="2">
        <v>0</v>
      </c>
      <c r="F1415" s="2">
        <v>0</v>
      </c>
    </row>
    <row r="1416" spans="1:7" x14ac:dyDescent="0.25">
      <c r="A1416" s="1">
        <v>44690</v>
      </c>
      <c r="B1416" s="1">
        <v>44692</v>
      </c>
      <c r="C1416" t="s">
        <v>429</v>
      </c>
      <c r="D1416" t="s">
        <v>6</v>
      </c>
      <c r="E1416">
        <v>60</v>
      </c>
      <c r="G1416" t="s">
        <v>39</v>
      </c>
    </row>
    <row r="1417" spans="1:7" x14ac:dyDescent="0.25">
      <c r="D1417" t="s">
        <v>10</v>
      </c>
      <c r="E1417" s="2">
        <v>18000</v>
      </c>
      <c r="F1417" s="2">
        <v>0</v>
      </c>
    </row>
    <row r="1418" spans="1:7" x14ac:dyDescent="0.25">
      <c r="D1418" t="s">
        <v>11</v>
      </c>
      <c r="E1418" s="2">
        <v>18000</v>
      </c>
      <c r="F1418" s="2">
        <v>0</v>
      </c>
    </row>
    <row r="1419" spans="1:7" x14ac:dyDescent="0.25">
      <c r="D1419" t="s">
        <v>12</v>
      </c>
      <c r="E1419" s="2">
        <v>0</v>
      </c>
      <c r="F1419" s="2">
        <v>0</v>
      </c>
    </row>
    <row r="1420" spans="1:7" x14ac:dyDescent="0.25">
      <c r="A1420" s="1">
        <v>44394</v>
      </c>
      <c r="B1420" s="1">
        <v>44401</v>
      </c>
      <c r="C1420" t="s">
        <v>346</v>
      </c>
      <c r="D1420" t="s">
        <v>6</v>
      </c>
      <c r="E1420">
        <v>180</v>
      </c>
      <c r="G1420" t="s">
        <v>39</v>
      </c>
    </row>
    <row r="1421" spans="1:7" x14ac:dyDescent="0.25">
      <c r="D1421" t="s">
        <v>10</v>
      </c>
      <c r="E1421" s="2">
        <v>60000</v>
      </c>
      <c r="F1421" s="2">
        <v>0</v>
      </c>
      <c r="G1421" t="s">
        <v>29</v>
      </c>
    </row>
    <row r="1422" spans="1:7" x14ac:dyDescent="0.25">
      <c r="D1422" t="s">
        <v>11</v>
      </c>
      <c r="E1422" s="2">
        <v>60000</v>
      </c>
      <c r="F1422" s="2">
        <v>0</v>
      </c>
    </row>
    <row r="1423" spans="1:7" x14ac:dyDescent="0.25">
      <c r="D1423" t="s">
        <v>12</v>
      </c>
      <c r="E1423" s="2">
        <v>0</v>
      </c>
      <c r="F1423" s="2">
        <v>0</v>
      </c>
    </row>
    <row r="1424" spans="1:7" x14ac:dyDescent="0.25">
      <c r="A1424" s="1">
        <v>44674</v>
      </c>
      <c r="B1424" s="1">
        <v>44674</v>
      </c>
      <c r="C1424" t="s">
        <v>430</v>
      </c>
      <c r="D1424" t="s">
        <v>6</v>
      </c>
      <c r="E1424">
        <v>200</v>
      </c>
      <c r="G1424" t="s">
        <v>39</v>
      </c>
    </row>
    <row r="1425" spans="1:7" x14ac:dyDescent="0.25">
      <c r="D1425" t="s">
        <v>10</v>
      </c>
      <c r="E1425" s="2">
        <v>0</v>
      </c>
      <c r="F1425" s="2">
        <v>0</v>
      </c>
      <c r="G1425" t="s">
        <v>431</v>
      </c>
    </row>
    <row r="1426" spans="1:7" x14ac:dyDescent="0.25">
      <c r="D1426" t="s">
        <v>11</v>
      </c>
      <c r="E1426" s="2">
        <v>30000</v>
      </c>
      <c r="F1426" s="2">
        <v>0</v>
      </c>
    </row>
    <row r="1427" spans="1:7" x14ac:dyDescent="0.25">
      <c r="D1427" t="s">
        <v>12</v>
      </c>
      <c r="E1427" s="2">
        <v>-30000</v>
      </c>
      <c r="F1427" s="2">
        <v>0</v>
      </c>
    </row>
    <row r="1428" spans="1:7" x14ac:dyDescent="0.25">
      <c r="A1428" s="1">
        <v>44731</v>
      </c>
      <c r="B1428" s="1">
        <v>44731</v>
      </c>
      <c r="C1428" t="s">
        <v>432</v>
      </c>
      <c r="D1428" t="s">
        <v>6</v>
      </c>
      <c r="G1428" t="s">
        <v>30</v>
      </c>
    </row>
    <row r="1429" spans="1:7" x14ac:dyDescent="0.25">
      <c r="D1429" t="s">
        <v>10</v>
      </c>
      <c r="E1429" s="2">
        <v>0</v>
      </c>
      <c r="F1429" s="2">
        <v>0</v>
      </c>
    </row>
    <row r="1430" spans="1:7" x14ac:dyDescent="0.25">
      <c r="D1430" t="s">
        <v>11</v>
      </c>
      <c r="E1430" s="2">
        <v>0</v>
      </c>
      <c r="F1430" s="2">
        <v>0</v>
      </c>
    </row>
    <row r="1431" spans="1:7" x14ac:dyDescent="0.25">
      <c r="D1431" t="s">
        <v>12</v>
      </c>
      <c r="E1431" s="2">
        <v>0</v>
      </c>
      <c r="F1431" s="2">
        <v>0</v>
      </c>
    </row>
    <row r="1432" spans="1:7" x14ac:dyDescent="0.25">
      <c r="A1432" s="1">
        <v>44577</v>
      </c>
      <c r="B1432" s="1">
        <v>44577</v>
      </c>
      <c r="C1432" t="s">
        <v>433</v>
      </c>
      <c r="D1432" t="s">
        <v>6</v>
      </c>
      <c r="G1432" t="s">
        <v>30</v>
      </c>
    </row>
    <row r="1433" spans="1:7" x14ac:dyDescent="0.25">
      <c r="D1433" t="s">
        <v>10</v>
      </c>
      <c r="E1433" s="2">
        <v>0</v>
      </c>
      <c r="F1433" s="2">
        <v>0</v>
      </c>
    </row>
    <row r="1434" spans="1:7" x14ac:dyDescent="0.25">
      <c r="D1434" t="s">
        <v>11</v>
      </c>
      <c r="E1434" s="2">
        <v>0</v>
      </c>
      <c r="F1434" s="2">
        <v>0</v>
      </c>
    </row>
    <row r="1435" spans="1:7" x14ac:dyDescent="0.25">
      <c r="D1435" t="s">
        <v>12</v>
      </c>
      <c r="E1435" s="2">
        <v>0</v>
      </c>
      <c r="F1435" s="2">
        <v>0</v>
      </c>
    </row>
    <row r="1436" spans="1:7" x14ac:dyDescent="0.25">
      <c r="A1436" s="1">
        <v>44577</v>
      </c>
      <c r="B1436" s="1">
        <v>44583</v>
      </c>
      <c r="C1436" t="s">
        <v>28</v>
      </c>
      <c r="D1436" t="s">
        <v>6</v>
      </c>
      <c r="E1436">
        <v>360</v>
      </c>
      <c r="G1436" t="s">
        <v>29</v>
      </c>
    </row>
    <row r="1437" spans="1:7" x14ac:dyDescent="0.25">
      <c r="D1437" t="s">
        <v>10</v>
      </c>
      <c r="E1437" s="2">
        <v>311400</v>
      </c>
      <c r="F1437" s="2">
        <v>0</v>
      </c>
      <c r="G1437" t="s">
        <v>30</v>
      </c>
    </row>
    <row r="1438" spans="1:7" x14ac:dyDescent="0.25">
      <c r="D1438" t="s">
        <v>11</v>
      </c>
      <c r="E1438" s="2">
        <v>311016.2</v>
      </c>
      <c r="F1438" s="2">
        <v>0</v>
      </c>
      <c r="G1438" t="s">
        <v>24</v>
      </c>
    </row>
    <row r="1439" spans="1:7" x14ac:dyDescent="0.25">
      <c r="D1439" t="s">
        <v>12</v>
      </c>
      <c r="E1439" s="2">
        <v>383.8</v>
      </c>
      <c r="F1439" s="2">
        <v>0</v>
      </c>
    </row>
    <row r="1440" spans="1:7" x14ac:dyDescent="0.25">
      <c r="A1440" s="1">
        <v>44445</v>
      </c>
      <c r="B1440" s="1">
        <v>44447</v>
      </c>
      <c r="C1440" t="s">
        <v>349</v>
      </c>
      <c r="D1440" t="s">
        <v>6</v>
      </c>
      <c r="E1440">
        <v>50</v>
      </c>
      <c r="F1440">
        <v>121</v>
      </c>
      <c r="G1440" t="s">
        <v>29</v>
      </c>
    </row>
    <row r="1441" spans="1:9" x14ac:dyDescent="0.25">
      <c r="D1441" t="s">
        <v>10</v>
      </c>
      <c r="E1441" s="2">
        <v>7500</v>
      </c>
      <c r="F1441" s="2">
        <v>6202.18</v>
      </c>
      <c r="G1441" t="s">
        <v>39</v>
      </c>
    </row>
    <row r="1442" spans="1:9" x14ac:dyDescent="0.25">
      <c r="D1442" t="s">
        <v>11</v>
      </c>
      <c r="E1442" s="2">
        <v>7130</v>
      </c>
      <c r="F1442" s="2">
        <v>6202.18</v>
      </c>
    </row>
    <row r="1443" spans="1:9" x14ac:dyDescent="0.25">
      <c r="D1443" t="s">
        <v>12</v>
      </c>
      <c r="E1443" s="2">
        <v>370</v>
      </c>
      <c r="F1443" s="2">
        <v>0</v>
      </c>
      <c r="I1443">
        <f>819+60+26+342+315+75+171+360+120</f>
        <v>2288</v>
      </c>
    </row>
    <row r="1444" spans="1:9" x14ac:dyDescent="0.25">
      <c r="A1444" s="1">
        <v>44653</v>
      </c>
      <c r="B1444" s="1">
        <v>44657</v>
      </c>
      <c r="C1444" t="s">
        <v>313</v>
      </c>
      <c r="D1444" t="s">
        <v>6</v>
      </c>
      <c r="E1444">
        <v>120</v>
      </c>
      <c r="G1444" t="s">
        <v>314</v>
      </c>
    </row>
    <row r="1445" spans="1:9" x14ac:dyDescent="0.25">
      <c r="D1445" t="s">
        <v>10</v>
      </c>
      <c r="E1445" s="2">
        <v>130100</v>
      </c>
      <c r="F1445" s="2">
        <v>0</v>
      </c>
      <c r="G1445" t="s">
        <v>315</v>
      </c>
    </row>
    <row r="1446" spans="1:9" x14ac:dyDescent="0.25">
      <c r="D1446" t="s">
        <v>11</v>
      </c>
      <c r="E1446" s="2">
        <v>119591.81</v>
      </c>
      <c r="F1446" s="2">
        <v>0</v>
      </c>
    </row>
    <row r="1447" spans="1:9" x14ac:dyDescent="0.25">
      <c r="D1447" t="s">
        <v>12</v>
      </c>
      <c r="E1447" s="2">
        <v>10508.19</v>
      </c>
      <c r="F1447" s="2">
        <v>0</v>
      </c>
    </row>
    <row r="1448" spans="1:9" x14ac:dyDescent="0.25">
      <c r="A1448" s="1">
        <v>44641</v>
      </c>
      <c r="B1448" s="1">
        <v>44645</v>
      </c>
      <c r="C1448" t="s">
        <v>434</v>
      </c>
      <c r="D1448" t="s">
        <v>6</v>
      </c>
      <c r="E1448">
        <v>150</v>
      </c>
      <c r="G1448" t="s">
        <v>39</v>
      </c>
    </row>
    <row r="1449" spans="1:9" x14ac:dyDescent="0.25">
      <c r="D1449" t="s">
        <v>10</v>
      </c>
      <c r="E1449" s="2">
        <v>30000</v>
      </c>
      <c r="F1449" s="2">
        <v>0</v>
      </c>
      <c r="G1449" t="s">
        <v>431</v>
      </c>
    </row>
    <row r="1450" spans="1:9" x14ac:dyDescent="0.25">
      <c r="D1450" t="s">
        <v>11</v>
      </c>
      <c r="E1450" s="2">
        <v>30000</v>
      </c>
      <c r="F1450" s="2">
        <v>0</v>
      </c>
    </row>
    <row r="1451" spans="1:9" x14ac:dyDescent="0.25">
      <c r="D1451" t="s">
        <v>12</v>
      </c>
      <c r="E1451" s="2">
        <v>0</v>
      </c>
      <c r="F1451" s="2">
        <v>0</v>
      </c>
    </row>
    <row r="1453" spans="1:9" x14ac:dyDescent="0.25">
      <c r="A1453" s="3" t="s">
        <v>435</v>
      </c>
    </row>
    <row r="1454" spans="1:9" x14ac:dyDescent="0.25">
      <c r="A1454" s="1">
        <v>44711</v>
      </c>
      <c r="B1454" s="1">
        <v>44715</v>
      </c>
      <c r="C1454" t="s">
        <v>436</v>
      </c>
      <c r="D1454" t="s">
        <v>6</v>
      </c>
      <c r="E1454">
        <v>300</v>
      </c>
      <c r="G1454" t="s">
        <v>397</v>
      </c>
    </row>
    <row r="1455" spans="1:9" x14ac:dyDescent="0.25">
      <c r="D1455" t="s">
        <v>10</v>
      </c>
      <c r="E1455" s="2">
        <v>172595.45</v>
      </c>
      <c r="F1455" s="2">
        <v>0</v>
      </c>
    </row>
    <row r="1456" spans="1:9" x14ac:dyDescent="0.25">
      <c r="D1456" t="s">
        <v>11</v>
      </c>
      <c r="E1456" s="2">
        <v>167947.63</v>
      </c>
      <c r="F1456" s="2">
        <v>0</v>
      </c>
    </row>
    <row r="1457" spans="1:9" x14ac:dyDescent="0.25">
      <c r="D1457" t="s">
        <v>12</v>
      </c>
      <c r="E1457" s="2">
        <v>4647.82</v>
      </c>
      <c r="F1457" s="2">
        <v>0</v>
      </c>
    </row>
    <row r="1458" spans="1:9" x14ac:dyDescent="0.25">
      <c r="A1458" s="1">
        <v>44515</v>
      </c>
      <c r="B1458" s="1">
        <v>44519</v>
      </c>
      <c r="C1458" t="s">
        <v>437</v>
      </c>
      <c r="D1458" t="s">
        <v>6</v>
      </c>
      <c r="E1458">
        <v>720</v>
      </c>
      <c r="G1458" t="s">
        <v>397</v>
      </c>
    </row>
    <row r="1459" spans="1:9" x14ac:dyDescent="0.25">
      <c r="D1459" t="s">
        <v>10</v>
      </c>
      <c r="E1459" s="2">
        <v>203499.17</v>
      </c>
      <c r="F1459" s="2">
        <v>0</v>
      </c>
    </row>
    <row r="1460" spans="1:9" x14ac:dyDescent="0.25">
      <c r="D1460" t="s">
        <v>11</v>
      </c>
      <c r="E1460" s="2">
        <v>201296.55</v>
      </c>
      <c r="F1460" s="2">
        <v>0</v>
      </c>
      <c r="I1460">
        <f>300+720+66+59+152+110</f>
        <v>1407</v>
      </c>
    </row>
    <row r="1461" spans="1:9" x14ac:dyDescent="0.25">
      <c r="D1461" t="s">
        <v>12</v>
      </c>
      <c r="E1461" s="2">
        <v>2202.62</v>
      </c>
      <c r="F1461" s="2">
        <v>0</v>
      </c>
    </row>
    <row r="1462" spans="1:9" x14ac:dyDescent="0.25">
      <c r="A1462" s="1">
        <v>44675</v>
      </c>
      <c r="B1462" s="1">
        <v>44678</v>
      </c>
      <c r="C1462" t="s">
        <v>438</v>
      </c>
      <c r="D1462" t="s">
        <v>6</v>
      </c>
      <c r="E1462">
        <v>66</v>
      </c>
      <c r="G1462" t="s">
        <v>397</v>
      </c>
    </row>
    <row r="1463" spans="1:9" x14ac:dyDescent="0.25">
      <c r="D1463" t="s">
        <v>10</v>
      </c>
      <c r="E1463" s="2">
        <v>63500</v>
      </c>
      <c r="F1463" s="2">
        <v>0</v>
      </c>
    </row>
    <row r="1464" spans="1:9" x14ac:dyDescent="0.25">
      <c r="D1464" t="s">
        <v>11</v>
      </c>
      <c r="E1464" s="2">
        <v>57761.5</v>
      </c>
      <c r="F1464" s="2">
        <v>0</v>
      </c>
    </row>
    <row r="1465" spans="1:9" x14ac:dyDescent="0.25">
      <c r="D1465" t="s">
        <v>12</v>
      </c>
      <c r="E1465" s="2">
        <v>5738.5</v>
      </c>
      <c r="F1465" s="2">
        <v>0</v>
      </c>
    </row>
    <row r="1466" spans="1:9" x14ac:dyDescent="0.25">
      <c r="A1466" s="1">
        <v>44720</v>
      </c>
      <c r="B1466" s="1">
        <v>44722</v>
      </c>
      <c r="C1466" t="s">
        <v>439</v>
      </c>
      <c r="D1466" t="s">
        <v>6</v>
      </c>
      <c r="E1466">
        <v>59</v>
      </c>
      <c r="G1466" t="s">
        <v>397</v>
      </c>
    </row>
    <row r="1467" spans="1:9" x14ac:dyDescent="0.25">
      <c r="D1467" t="s">
        <v>10</v>
      </c>
      <c r="E1467" s="2">
        <v>3055</v>
      </c>
      <c r="F1467" s="2">
        <v>0</v>
      </c>
    </row>
    <row r="1468" spans="1:9" x14ac:dyDescent="0.25">
      <c r="D1468" t="s">
        <v>11</v>
      </c>
      <c r="E1468" s="2">
        <v>2468.54</v>
      </c>
      <c r="F1468" s="2">
        <v>0</v>
      </c>
    </row>
    <row r="1469" spans="1:9" x14ac:dyDescent="0.25">
      <c r="D1469" t="s">
        <v>12</v>
      </c>
      <c r="E1469" s="2">
        <v>586.46</v>
      </c>
      <c r="F1469" s="2">
        <v>0</v>
      </c>
    </row>
    <row r="1470" spans="1:9" x14ac:dyDescent="0.25">
      <c r="A1470" s="1">
        <v>44375</v>
      </c>
      <c r="B1470" s="1">
        <v>44379</v>
      </c>
      <c r="C1470" t="s">
        <v>396</v>
      </c>
      <c r="D1470" t="s">
        <v>6</v>
      </c>
      <c r="E1470">
        <v>76</v>
      </c>
      <c r="F1470">
        <v>152</v>
      </c>
      <c r="G1470" t="s">
        <v>207</v>
      </c>
    </row>
    <row r="1471" spans="1:9" x14ac:dyDescent="0.25">
      <c r="D1471" t="s">
        <v>10</v>
      </c>
      <c r="E1471" s="2">
        <v>13290</v>
      </c>
      <c r="F1471" s="2">
        <v>18345</v>
      </c>
      <c r="G1471" t="s">
        <v>397</v>
      </c>
    </row>
    <row r="1472" spans="1:9" x14ac:dyDescent="0.25">
      <c r="D1472" t="s">
        <v>11</v>
      </c>
      <c r="E1472" s="2">
        <v>13279.05</v>
      </c>
      <c r="F1472" s="2">
        <v>5120.18</v>
      </c>
    </row>
    <row r="1473" spans="1:7" x14ac:dyDescent="0.25">
      <c r="D1473" t="s">
        <v>12</v>
      </c>
      <c r="E1473" s="2">
        <v>10.95</v>
      </c>
      <c r="F1473" s="2">
        <v>13224.82</v>
      </c>
    </row>
    <row r="1474" spans="1:7" x14ac:dyDescent="0.25">
      <c r="A1474" s="1">
        <v>44697</v>
      </c>
      <c r="B1474" s="1">
        <v>44700</v>
      </c>
      <c r="C1474" t="s">
        <v>398</v>
      </c>
      <c r="D1474" t="s">
        <v>6</v>
      </c>
      <c r="E1474">
        <v>110</v>
      </c>
      <c r="G1474" t="s">
        <v>207</v>
      </c>
    </row>
    <row r="1475" spans="1:7" x14ac:dyDescent="0.25">
      <c r="D1475" t="s">
        <v>10</v>
      </c>
      <c r="E1475" s="2">
        <v>109825</v>
      </c>
      <c r="F1475" s="2">
        <v>0</v>
      </c>
      <c r="G1475" t="s">
        <v>397</v>
      </c>
    </row>
    <row r="1476" spans="1:7" x14ac:dyDescent="0.25">
      <c r="D1476" t="s">
        <v>11</v>
      </c>
      <c r="E1476" s="2">
        <v>109743.29</v>
      </c>
      <c r="F1476" s="2">
        <v>0</v>
      </c>
    </row>
    <row r="1477" spans="1:7" x14ac:dyDescent="0.25">
      <c r="D1477" t="s">
        <v>12</v>
      </c>
      <c r="E1477" s="2">
        <v>81.709999999999994</v>
      </c>
      <c r="F1477" s="2">
        <v>0</v>
      </c>
    </row>
    <row r="1479" spans="1:7" x14ac:dyDescent="0.25">
      <c r="A1479" s="3" t="s">
        <v>440</v>
      </c>
    </row>
    <row r="1480" spans="1:7" x14ac:dyDescent="0.25">
      <c r="A1480" s="1">
        <v>44395</v>
      </c>
      <c r="B1480" s="1">
        <v>44400</v>
      </c>
      <c r="C1480" t="s">
        <v>441</v>
      </c>
      <c r="D1480" t="s">
        <v>6</v>
      </c>
      <c r="E1480">
        <v>200</v>
      </c>
      <c r="F1480">
        <v>259</v>
      </c>
      <c r="G1480" t="s">
        <v>442</v>
      </c>
    </row>
    <row r="1481" spans="1:7" x14ac:dyDescent="0.25">
      <c r="D1481" t="s">
        <v>10</v>
      </c>
      <c r="E1481" s="2">
        <v>4636</v>
      </c>
      <c r="F1481" s="2">
        <v>4989.6000000000004</v>
      </c>
    </row>
    <row r="1482" spans="1:7" x14ac:dyDescent="0.25">
      <c r="D1482" t="s">
        <v>11</v>
      </c>
      <c r="E1482" s="2">
        <v>4613.2700000000004</v>
      </c>
      <c r="F1482" s="2">
        <v>4539.12</v>
      </c>
    </row>
    <row r="1483" spans="1:7" x14ac:dyDescent="0.25">
      <c r="D1483" t="s">
        <v>12</v>
      </c>
      <c r="E1483" s="2">
        <v>22.73</v>
      </c>
      <c r="F1483" s="2">
        <v>450.48</v>
      </c>
    </row>
    <row r="1485" spans="1:7" x14ac:dyDescent="0.25">
      <c r="A1485" s="3" t="s">
        <v>443</v>
      </c>
    </row>
    <row r="1486" spans="1:7" x14ac:dyDescent="0.25">
      <c r="A1486" s="1">
        <v>44396</v>
      </c>
      <c r="B1486" s="1">
        <v>44399</v>
      </c>
      <c r="C1486" t="s">
        <v>444</v>
      </c>
      <c r="D1486" t="s">
        <v>6</v>
      </c>
      <c r="E1486">
        <v>190</v>
      </c>
      <c r="G1486" t="s">
        <v>445</v>
      </c>
    </row>
    <row r="1487" spans="1:7" x14ac:dyDescent="0.25">
      <c r="D1487" t="s">
        <v>10</v>
      </c>
      <c r="E1487" s="2">
        <v>60000</v>
      </c>
      <c r="F1487" s="2">
        <v>0</v>
      </c>
    </row>
    <row r="1488" spans="1:7" x14ac:dyDescent="0.25">
      <c r="D1488" t="s">
        <v>11</v>
      </c>
      <c r="E1488" s="2">
        <v>57000</v>
      </c>
      <c r="F1488" s="2">
        <v>0</v>
      </c>
    </row>
    <row r="1489" spans="1:9" x14ac:dyDescent="0.25">
      <c r="D1489" t="s">
        <v>12</v>
      </c>
      <c r="E1489" s="2">
        <v>3000</v>
      </c>
      <c r="F1489" s="2">
        <v>0</v>
      </c>
    </row>
    <row r="1490" spans="1:9" x14ac:dyDescent="0.25">
      <c r="A1490" s="1">
        <v>44466</v>
      </c>
      <c r="B1490" s="1">
        <v>44468</v>
      </c>
      <c r="C1490" t="s">
        <v>446</v>
      </c>
      <c r="D1490" t="s">
        <v>6</v>
      </c>
      <c r="E1490">
        <v>55</v>
      </c>
      <c r="G1490" t="s">
        <v>447</v>
      </c>
    </row>
    <row r="1491" spans="1:9" x14ac:dyDescent="0.25">
      <c r="D1491" t="s">
        <v>10</v>
      </c>
      <c r="E1491" s="2">
        <v>19128</v>
      </c>
      <c r="F1491" s="2">
        <v>12959.98</v>
      </c>
    </row>
    <row r="1492" spans="1:9" x14ac:dyDescent="0.25">
      <c r="D1492" t="s">
        <v>11</v>
      </c>
      <c r="E1492" s="2">
        <v>13787.35</v>
      </c>
      <c r="F1492" s="2">
        <v>8837.19</v>
      </c>
      <c r="I1492">
        <f>55+65+100+50+37+550</f>
        <v>857</v>
      </c>
    </row>
    <row r="1493" spans="1:9" x14ac:dyDescent="0.25">
      <c r="D1493" t="s">
        <v>12</v>
      </c>
      <c r="E1493" s="2">
        <v>5340.65</v>
      </c>
      <c r="F1493" s="2">
        <v>4122.79</v>
      </c>
    </row>
    <row r="1494" spans="1:9" x14ac:dyDescent="0.25">
      <c r="A1494" s="1">
        <v>44522</v>
      </c>
      <c r="B1494" s="1">
        <v>44526</v>
      </c>
      <c r="C1494" t="s">
        <v>448</v>
      </c>
      <c r="D1494" t="s">
        <v>6</v>
      </c>
      <c r="E1494">
        <v>68</v>
      </c>
      <c r="F1494">
        <v>65</v>
      </c>
      <c r="G1494" t="s">
        <v>449</v>
      </c>
    </row>
    <row r="1495" spans="1:9" x14ac:dyDescent="0.25">
      <c r="D1495" t="s">
        <v>10</v>
      </c>
      <c r="E1495" s="2">
        <v>36260</v>
      </c>
      <c r="F1495" s="2">
        <v>24950.639999999999</v>
      </c>
    </row>
    <row r="1496" spans="1:9" x14ac:dyDescent="0.25">
      <c r="D1496" t="s">
        <v>11</v>
      </c>
      <c r="E1496" s="2">
        <v>33198.379999999997</v>
      </c>
      <c r="F1496" s="2">
        <v>19192.419999999998</v>
      </c>
    </row>
    <row r="1497" spans="1:9" x14ac:dyDescent="0.25">
      <c r="D1497" t="s">
        <v>12</v>
      </c>
      <c r="E1497" s="2">
        <v>3061.62</v>
      </c>
      <c r="F1497" s="2">
        <v>5758.22</v>
      </c>
    </row>
    <row r="1498" spans="1:9" x14ac:dyDescent="0.25">
      <c r="A1498" s="1">
        <v>44720</v>
      </c>
      <c r="B1498" s="1">
        <v>44722</v>
      </c>
      <c r="C1498" t="s">
        <v>450</v>
      </c>
      <c r="D1498" t="s">
        <v>6</v>
      </c>
      <c r="E1498">
        <v>50</v>
      </c>
      <c r="G1498" t="s">
        <v>449</v>
      </c>
    </row>
    <row r="1499" spans="1:9" x14ac:dyDescent="0.25">
      <c r="D1499" t="s">
        <v>10</v>
      </c>
      <c r="E1499" s="2">
        <v>5250</v>
      </c>
      <c r="F1499" s="2">
        <v>0</v>
      </c>
    </row>
    <row r="1500" spans="1:9" x14ac:dyDescent="0.25">
      <c r="D1500" t="s">
        <v>11</v>
      </c>
      <c r="E1500" s="2">
        <v>4585</v>
      </c>
      <c r="F1500" s="2">
        <v>0</v>
      </c>
    </row>
    <row r="1501" spans="1:9" x14ac:dyDescent="0.25">
      <c r="D1501" t="s">
        <v>12</v>
      </c>
      <c r="E1501" s="2">
        <v>665</v>
      </c>
      <c r="F1501" s="2">
        <v>0</v>
      </c>
    </row>
    <row r="1502" spans="1:9" x14ac:dyDescent="0.25">
      <c r="A1502" s="1">
        <v>44384</v>
      </c>
      <c r="B1502" s="1">
        <v>44386</v>
      </c>
      <c r="C1502" t="s">
        <v>451</v>
      </c>
      <c r="D1502" t="s">
        <v>6</v>
      </c>
      <c r="E1502">
        <v>37</v>
      </c>
      <c r="G1502" t="s">
        <v>445</v>
      </c>
    </row>
    <row r="1503" spans="1:9" x14ac:dyDescent="0.25">
      <c r="D1503" t="s">
        <v>10</v>
      </c>
      <c r="E1503" s="2">
        <v>16660</v>
      </c>
      <c r="F1503" s="2">
        <v>0</v>
      </c>
    </row>
    <row r="1504" spans="1:9" x14ac:dyDescent="0.25">
      <c r="D1504" t="s">
        <v>11</v>
      </c>
      <c r="E1504" s="2">
        <v>15327</v>
      </c>
      <c r="F1504" s="2">
        <v>0</v>
      </c>
    </row>
    <row r="1505" spans="1:7" x14ac:dyDescent="0.25">
      <c r="D1505" t="s">
        <v>12</v>
      </c>
      <c r="E1505" s="2">
        <v>1333</v>
      </c>
      <c r="F1505" s="2">
        <v>0</v>
      </c>
    </row>
    <row r="1506" spans="1:7" x14ac:dyDescent="0.25">
      <c r="A1506" s="1">
        <v>44543</v>
      </c>
      <c r="B1506" s="1">
        <v>44547</v>
      </c>
      <c r="C1506" t="s">
        <v>452</v>
      </c>
      <c r="D1506" t="s">
        <v>6</v>
      </c>
      <c r="E1506">
        <v>415</v>
      </c>
      <c r="F1506">
        <v>550</v>
      </c>
      <c r="G1506" t="s">
        <v>453</v>
      </c>
    </row>
    <row r="1507" spans="1:7" x14ac:dyDescent="0.25">
      <c r="D1507" t="s">
        <v>10</v>
      </c>
      <c r="E1507" s="2">
        <v>189120</v>
      </c>
      <c r="F1507" s="2">
        <v>251405</v>
      </c>
    </row>
    <row r="1508" spans="1:7" x14ac:dyDescent="0.25">
      <c r="D1508" t="s">
        <v>11</v>
      </c>
      <c r="E1508" s="2">
        <v>236322</v>
      </c>
      <c r="F1508" s="2">
        <v>209668.2</v>
      </c>
    </row>
    <row r="1509" spans="1:7" x14ac:dyDescent="0.25">
      <c r="D1509" t="s">
        <v>12</v>
      </c>
      <c r="E1509" s="2">
        <v>-47202</v>
      </c>
      <c r="F1509" s="2">
        <v>41736.800000000003</v>
      </c>
    </row>
    <row r="1511" spans="1:7" x14ac:dyDescent="0.25">
      <c r="A1511" s="3" t="s">
        <v>454</v>
      </c>
    </row>
    <row r="1512" spans="1:7" x14ac:dyDescent="0.25">
      <c r="A1512" s="1">
        <v>44431</v>
      </c>
      <c r="B1512" s="1">
        <v>44436</v>
      </c>
      <c r="C1512" t="s">
        <v>455</v>
      </c>
      <c r="D1512" t="s">
        <v>6</v>
      </c>
      <c r="E1512">
        <v>410</v>
      </c>
      <c r="F1512">
        <v>543</v>
      </c>
      <c r="G1512" t="s">
        <v>456</v>
      </c>
    </row>
    <row r="1513" spans="1:7" x14ac:dyDescent="0.25">
      <c r="D1513" t="s">
        <v>10</v>
      </c>
      <c r="E1513" s="2">
        <v>53768.29</v>
      </c>
      <c r="F1513" s="2">
        <v>61829.52</v>
      </c>
    </row>
    <row r="1514" spans="1:7" x14ac:dyDescent="0.25">
      <c r="D1514" t="s">
        <v>11</v>
      </c>
      <c r="E1514" s="2">
        <v>51110.68</v>
      </c>
      <c r="F1514" s="2">
        <v>60978.67</v>
      </c>
    </row>
    <row r="1515" spans="1:7" x14ac:dyDescent="0.25">
      <c r="D1515" t="s">
        <v>12</v>
      </c>
      <c r="E1515" s="2">
        <v>2657.61</v>
      </c>
      <c r="F1515" s="2">
        <v>850.85</v>
      </c>
    </row>
    <row r="1516" spans="1:7" x14ac:dyDescent="0.25">
      <c r="A1516" s="1">
        <v>44388</v>
      </c>
      <c r="B1516" s="1">
        <v>44394</v>
      </c>
      <c r="C1516" t="s">
        <v>457</v>
      </c>
      <c r="D1516" t="s">
        <v>6</v>
      </c>
      <c r="E1516">
        <v>1559</v>
      </c>
      <c r="F1516">
        <v>1104</v>
      </c>
      <c r="G1516" t="s">
        <v>401</v>
      </c>
    </row>
    <row r="1517" spans="1:7" x14ac:dyDescent="0.25">
      <c r="D1517" t="s">
        <v>10</v>
      </c>
      <c r="E1517" s="2">
        <v>44583.38</v>
      </c>
      <c r="F1517" s="2">
        <v>48390.55</v>
      </c>
    </row>
    <row r="1518" spans="1:7" x14ac:dyDescent="0.25">
      <c r="D1518" t="s">
        <v>11</v>
      </c>
      <c r="E1518" s="2">
        <v>40314.32</v>
      </c>
      <c r="F1518" s="2">
        <v>18526.36</v>
      </c>
    </row>
    <row r="1519" spans="1:7" x14ac:dyDescent="0.25">
      <c r="D1519" t="s">
        <v>12</v>
      </c>
      <c r="E1519" s="2">
        <v>4269.0600000000004</v>
      </c>
      <c r="F1519" s="2">
        <v>29864.19</v>
      </c>
    </row>
    <row r="1520" spans="1:7" x14ac:dyDescent="0.25">
      <c r="A1520" s="1">
        <v>44698</v>
      </c>
      <c r="B1520" s="1">
        <v>44699</v>
      </c>
      <c r="C1520" t="s">
        <v>458</v>
      </c>
      <c r="D1520" t="s">
        <v>6</v>
      </c>
      <c r="G1520" t="s">
        <v>401</v>
      </c>
    </row>
    <row r="1521" spans="1:7" x14ac:dyDescent="0.25">
      <c r="D1521" t="s">
        <v>10</v>
      </c>
      <c r="E1521" s="2">
        <v>0</v>
      </c>
      <c r="F1521" s="2">
        <v>0</v>
      </c>
    </row>
    <row r="1522" spans="1:7" x14ac:dyDescent="0.25">
      <c r="D1522" t="s">
        <v>11</v>
      </c>
      <c r="E1522" s="2">
        <v>0</v>
      </c>
      <c r="F1522" s="2">
        <v>0</v>
      </c>
    </row>
    <row r="1523" spans="1:7" x14ac:dyDescent="0.25">
      <c r="D1523" t="s">
        <v>12</v>
      </c>
      <c r="E1523" s="2">
        <v>0</v>
      </c>
      <c r="F1523" s="2">
        <v>0</v>
      </c>
    </row>
    <row r="1524" spans="1:7" x14ac:dyDescent="0.25">
      <c r="A1524" s="1">
        <v>44375</v>
      </c>
      <c r="B1524" s="1">
        <v>44379</v>
      </c>
      <c r="C1524" t="s">
        <v>400</v>
      </c>
      <c r="D1524" t="s">
        <v>6</v>
      </c>
      <c r="F1524">
        <v>232</v>
      </c>
      <c r="G1524" t="s">
        <v>401</v>
      </c>
    </row>
    <row r="1525" spans="1:7" x14ac:dyDescent="0.25">
      <c r="D1525" t="s">
        <v>10</v>
      </c>
      <c r="E1525" s="2">
        <v>8000</v>
      </c>
      <c r="F1525" s="2">
        <v>8000</v>
      </c>
      <c r="G1525" t="s">
        <v>402</v>
      </c>
    </row>
    <row r="1526" spans="1:7" x14ac:dyDescent="0.25">
      <c r="D1526" t="s">
        <v>11</v>
      </c>
      <c r="E1526" s="2">
        <v>5550</v>
      </c>
      <c r="F1526" s="2">
        <v>4150.4799999999996</v>
      </c>
    </row>
    <row r="1527" spans="1:7" x14ac:dyDescent="0.25">
      <c r="D1527" t="s">
        <v>12</v>
      </c>
      <c r="E1527" s="2">
        <v>2450</v>
      </c>
      <c r="F1527" s="2">
        <v>3849.52</v>
      </c>
    </row>
    <row r="1528" spans="1:7" x14ac:dyDescent="0.25">
      <c r="A1528" s="1">
        <v>44739</v>
      </c>
      <c r="B1528" s="1">
        <v>44742</v>
      </c>
      <c r="C1528" t="s">
        <v>403</v>
      </c>
      <c r="D1528" t="s">
        <v>6</v>
      </c>
      <c r="E1528">
        <v>75</v>
      </c>
      <c r="G1528" t="s">
        <v>402</v>
      </c>
    </row>
    <row r="1529" spans="1:7" x14ac:dyDescent="0.25">
      <c r="D1529" t="s">
        <v>10</v>
      </c>
      <c r="E1529" s="2">
        <v>67541.34</v>
      </c>
      <c r="F1529" s="2">
        <v>0</v>
      </c>
      <c r="G1529" t="s">
        <v>401</v>
      </c>
    </row>
    <row r="1530" spans="1:7" x14ac:dyDescent="0.25">
      <c r="D1530" t="s">
        <v>11</v>
      </c>
      <c r="E1530" s="2">
        <v>67446.16</v>
      </c>
      <c r="F1530" s="2">
        <v>0</v>
      </c>
    </row>
    <row r="1531" spans="1:7" x14ac:dyDescent="0.25">
      <c r="D1531" t="s">
        <v>12</v>
      </c>
      <c r="E1531" s="2">
        <v>95.18</v>
      </c>
      <c r="F1531" s="2">
        <v>0</v>
      </c>
    </row>
    <row r="1532" spans="1:7" x14ac:dyDescent="0.25">
      <c r="A1532" s="1">
        <v>44480</v>
      </c>
      <c r="B1532" s="1">
        <v>44484</v>
      </c>
      <c r="C1532" t="s">
        <v>459</v>
      </c>
      <c r="D1532" t="s">
        <v>6</v>
      </c>
      <c r="E1532">
        <v>35</v>
      </c>
      <c r="G1532" t="s">
        <v>401</v>
      </c>
    </row>
    <row r="1533" spans="1:7" x14ac:dyDescent="0.25">
      <c r="D1533" t="s">
        <v>10</v>
      </c>
      <c r="E1533" s="2">
        <v>8820.25</v>
      </c>
      <c r="F1533" s="2">
        <v>5712</v>
      </c>
    </row>
    <row r="1534" spans="1:7" x14ac:dyDescent="0.25">
      <c r="D1534" t="s">
        <v>11</v>
      </c>
      <c r="E1534" s="2">
        <v>8022.49</v>
      </c>
      <c r="F1534" s="2">
        <v>3305.43</v>
      </c>
    </row>
    <row r="1535" spans="1:7" x14ac:dyDescent="0.25">
      <c r="D1535" t="s">
        <v>12</v>
      </c>
      <c r="E1535" s="2">
        <v>797.76</v>
      </c>
      <c r="F1535" s="2">
        <v>2406.5700000000002</v>
      </c>
    </row>
    <row r="1536" spans="1:7" x14ac:dyDescent="0.25">
      <c r="A1536" s="1">
        <v>44699</v>
      </c>
      <c r="B1536" s="1">
        <v>44703</v>
      </c>
      <c r="C1536" t="s">
        <v>460</v>
      </c>
      <c r="D1536" t="s">
        <v>6</v>
      </c>
      <c r="G1536" t="s">
        <v>401</v>
      </c>
    </row>
    <row r="1537" spans="1:7" x14ac:dyDescent="0.25">
      <c r="D1537" t="s">
        <v>10</v>
      </c>
      <c r="E1537" s="2">
        <v>0</v>
      </c>
      <c r="F1537" s="2">
        <v>0</v>
      </c>
    </row>
    <row r="1538" spans="1:7" x14ac:dyDescent="0.25">
      <c r="D1538" t="s">
        <v>11</v>
      </c>
      <c r="E1538" s="2">
        <v>0</v>
      </c>
      <c r="F1538" s="2">
        <v>0</v>
      </c>
    </row>
    <row r="1539" spans="1:7" x14ac:dyDescent="0.25">
      <c r="D1539" t="s">
        <v>12</v>
      </c>
      <c r="E1539" s="2">
        <v>0</v>
      </c>
      <c r="F1539" s="2">
        <v>0</v>
      </c>
    </row>
    <row r="1540" spans="1:7" x14ac:dyDescent="0.25">
      <c r="A1540" s="1">
        <v>44697</v>
      </c>
      <c r="B1540" s="1">
        <v>44698</v>
      </c>
      <c r="C1540" t="s">
        <v>461</v>
      </c>
      <c r="D1540" t="s">
        <v>6</v>
      </c>
      <c r="G1540" t="s">
        <v>401</v>
      </c>
    </row>
    <row r="1541" spans="1:7" x14ac:dyDescent="0.25">
      <c r="D1541" t="s">
        <v>10</v>
      </c>
      <c r="E1541" s="2">
        <v>0</v>
      </c>
      <c r="F1541" s="2">
        <v>0</v>
      </c>
    </row>
    <row r="1542" spans="1:7" x14ac:dyDescent="0.25">
      <c r="D1542" t="s">
        <v>11</v>
      </c>
      <c r="E1542" s="2">
        <v>0</v>
      </c>
      <c r="F1542" s="2">
        <v>0</v>
      </c>
    </row>
    <row r="1543" spans="1:7" x14ac:dyDescent="0.25">
      <c r="D1543" t="s">
        <v>12</v>
      </c>
      <c r="E1543" s="2">
        <v>0</v>
      </c>
      <c r="F1543" s="2">
        <v>0</v>
      </c>
    </row>
    <row r="1544" spans="1:7" x14ac:dyDescent="0.25">
      <c r="A1544" s="1">
        <v>44660</v>
      </c>
      <c r="B1544" s="1">
        <v>44664</v>
      </c>
      <c r="C1544" t="s">
        <v>351</v>
      </c>
      <c r="D1544" t="s">
        <v>6</v>
      </c>
      <c r="E1544">
        <v>105</v>
      </c>
      <c r="G1544" t="s">
        <v>352</v>
      </c>
    </row>
    <row r="1545" spans="1:7" x14ac:dyDescent="0.25">
      <c r="D1545" t="s">
        <v>10</v>
      </c>
      <c r="E1545" s="2">
        <v>7400</v>
      </c>
      <c r="F1545" s="2">
        <v>0</v>
      </c>
      <c r="G1545" t="s">
        <v>353</v>
      </c>
    </row>
    <row r="1546" spans="1:7" x14ac:dyDescent="0.25">
      <c r="D1546" t="s">
        <v>11</v>
      </c>
      <c r="E1546" s="2">
        <v>7100.2</v>
      </c>
      <c r="F1546" s="2">
        <v>0</v>
      </c>
    </row>
    <row r="1547" spans="1:7" x14ac:dyDescent="0.25">
      <c r="D1547" t="s">
        <v>12</v>
      </c>
      <c r="E1547" s="2">
        <v>299.8</v>
      </c>
      <c r="F1547" s="2">
        <v>0</v>
      </c>
    </row>
    <row r="1548" spans="1:7" x14ac:dyDescent="0.25">
      <c r="A1548" s="1">
        <v>44702</v>
      </c>
      <c r="B1548" s="1">
        <v>44710</v>
      </c>
      <c r="C1548" t="s">
        <v>462</v>
      </c>
      <c r="D1548" t="s">
        <v>6</v>
      </c>
      <c r="E1548">
        <v>1892</v>
      </c>
      <c r="G1548" t="s">
        <v>401</v>
      </c>
    </row>
    <row r="1549" spans="1:7" x14ac:dyDescent="0.25">
      <c r="D1549" t="s">
        <v>10</v>
      </c>
      <c r="E1549" s="2">
        <v>732115</v>
      </c>
      <c r="F1549" s="2">
        <v>0</v>
      </c>
    </row>
    <row r="1550" spans="1:7" x14ac:dyDescent="0.25">
      <c r="D1550" t="s">
        <v>11</v>
      </c>
      <c r="E1550" s="2">
        <v>731682</v>
      </c>
      <c r="F1550" s="2">
        <v>0</v>
      </c>
    </row>
    <row r="1551" spans="1:7" x14ac:dyDescent="0.25">
      <c r="D1551" t="s">
        <v>12</v>
      </c>
      <c r="E1551" s="2">
        <v>433</v>
      </c>
      <c r="F1551" s="2">
        <v>0</v>
      </c>
    </row>
    <row r="1552" spans="1:7" x14ac:dyDescent="0.25">
      <c r="A1552" s="1">
        <v>44698</v>
      </c>
      <c r="B1552" s="1">
        <v>44705</v>
      </c>
      <c r="C1552" t="s">
        <v>463</v>
      </c>
      <c r="D1552" t="s">
        <v>6</v>
      </c>
      <c r="G1552" t="s">
        <v>401</v>
      </c>
    </row>
    <row r="1553" spans="1:7" x14ac:dyDescent="0.25">
      <c r="D1553" t="s">
        <v>10</v>
      </c>
      <c r="E1553" s="2">
        <v>0</v>
      </c>
      <c r="F1553" s="2">
        <v>0</v>
      </c>
    </row>
    <row r="1554" spans="1:7" x14ac:dyDescent="0.25">
      <c r="D1554" t="s">
        <v>11</v>
      </c>
      <c r="E1554" s="2">
        <v>0</v>
      </c>
      <c r="F1554" s="2">
        <v>0</v>
      </c>
    </row>
    <row r="1555" spans="1:7" x14ac:dyDescent="0.25">
      <c r="D1555" t="s">
        <v>12</v>
      </c>
      <c r="E1555" s="2">
        <v>0</v>
      </c>
      <c r="F1555" s="2">
        <v>0</v>
      </c>
    </row>
    <row r="1556" spans="1:7" x14ac:dyDescent="0.25">
      <c r="A1556" s="1">
        <v>44704</v>
      </c>
      <c r="B1556" s="1">
        <v>44705</v>
      </c>
      <c r="C1556" t="s">
        <v>464</v>
      </c>
      <c r="D1556" t="s">
        <v>6</v>
      </c>
      <c r="G1556" t="s">
        <v>401</v>
      </c>
    </row>
    <row r="1557" spans="1:7" x14ac:dyDescent="0.25">
      <c r="D1557" t="s">
        <v>10</v>
      </c>
      <c r="E1557" s="2">
        <v>0</v>
      </c>
      <c r="F1557" s="2">
        <v>0</v>
      </c>
    </row>
    <row r="1558" spans="1:7" x14ac:dyDescent="0.25">
      <c r="D1558" t="s">
        <v>11</v>
      </c>
      <c r="E1558" s="2">
        <v>0</v>
      </c>
      <c r="F1558" s="2">
        <v>0</v>
      </c>
    </row>
    <row r="1559" spans="1:7" x14ac:dyDescent="0.25">
      <c r="D1559" t="s">
        <v>12</v>
      </c>
      <c r="E1559" s="2">
        <v>0</v>
      </c>
      <c r="F1559" s="2">
        <v>0</v>
      </c>
    </row>
    <row r="1560" spans="1:7" x14ac:dyDescent="0.25">
      <c r="A1560" s="1">
        <v>44699</v>
      </c>
      <c r="B1560" s="1">
        <v>44704</v>
      </c>
      <c r="C1560" t="s">
        <v>465</v>
      </c>
      <c r="D1560" t="s">
        <v>6</v>
      </c>
      <c r="G1560" t="s">
        <v>401</v>
      </c>
    </row>
    <row r="1561" spans="1:7" x14ac:dyDescent="0.25">
      <c r="D1561" t="s">
        <v>10</v>
      </c>
      <c r="E1561" s="2">
        <v>0</v>
      </c>
      <c r="F1561" s="2">
        <v>0</v>
      </c>
    </row>
    <row r="1562" spans="1:7" x14ac:dyDescent="0.25">
      <c r="D1562" t="s">
        <v>11</v>
      </c>
      <c r="E1562" s="2">
        <v>0</v>
      </c>
      <c r="F1562" s="2">
        <v>0</v>
      </c>
    </row>
    <row r="1563" spans="1:7" x14ac:dyDescent="0.25">
      <c r="D1563" t="s">
        <v>12</v>
      </c>
      <c r="E1563" s="2">
        <v>0</v>
      </c>
      <c r="F1563" s="2">
        <v>0</v>
      </c>
    </row>
    <row r="1564" spans="1:7" x14ac:dyDescent="0.25">
      <c r="A1564" s="1">
        <v>44445</v>
      </c>
      <c r="B1564" s="1">
        <v>44450</v>
      </c>
      <c r="C1564" t="s">
        <v>466</v>
      </c>
      <c r="D1564" t="s">
        <v>6</v>
      </c>
      <c r="E1564">
        <v>80</v>
      </c>
      <c r="F1564">
        <v>141</v>
      </c>
      <c r="G1564" t="s">
        <v>456</v>
      </c>
    </row>
    <row r="1565" spans="1:7" x14ac:dyDescent="0.25">
      <c r="D1565" t="s">
        <v>10</v>
      </c>
      <c r="E1565" s="2">
        <v>4452.5</v>
      </c>
      <c r="F1565" s="2">
        <v>6238.25</v>
      </c>
    </row>
    <row r="1566" spans="1:7" x14ac:dyDescent="0.25">
      <c r="D1566" t="s">
        <v>11</v>
      </c>
      <c r="E1566" s="2">
        <v>1701.51</v>
      </c>
      <c r="F1566" s="2">
        <v>1853.25</v>
      </c>
    </row>
    <row r="1567" spans="1:7" x14ac:dyDescent="0.25">
      <c r="D1567" t="s">
        <v>12</v>
      </c>
      <c r="E1567" s="2">
        <v>2750.99</v>
      </c>
      <c r="F1567" s="2">
        <v>4385</v>
      </c>
    </row>
    <row r="1568" spans="1:7" x14ac:dyDescent="0.25">
      <c r="A1568" s="1">
        <v>44697</v>
      </c>
      <c r="B1568" s="1">
        <v>44699</v>
      </c>
      <c r="C1568" t="s">
        <v>467</v>
      </c>
      <c r="D1568" t="s">
        <v>6</v>
      </c>
      <c r="G1568" t="s">
        <v>401</v>
      </c>
    </row>
    <row r="1569" spans="1:7" x14ac:dyDescent="0.25">
      <c r="D1569" t="s">
        <v>10</v>
      </c>
      <c r="E1569" s="2">
        <v>0</v>
      </c>
      <c r="F1569" s="2">
        <v>0</v>
      </c>
    </row>
    <row r="1570" spans="1:7" x14ac:dyDescent="0.25">
      <c r="D1570" t="s">
        <v>11</v>
      </c>
      <c r="E1570" s="2">
        <v>0</v>
      </c>
      <c r="F1570" s="2">
        <v>0</v>
      </c>
    </row>
    <row r="1571" spans="1:7" x14ac:dyDescent="0.25">
      <c r="D1571" t="s">
        <v>12</v>
      </c>
      <c r="E1571" s="2">
        <v>0</v>
      </c>
      <c r="F1571" s="2">
        <v>0</v>
      </c>
    </row>
    <row r="1573" spans="1:7" x14ac:dyDescent="0.25">
      <c r="A1573" s="3" t="s">
        <v>468</v>
      </c>
    </row>
    <row r="1574" spans="1:7" x14ac:dyDescent="0.25">
      <c r="A1574" s="1">
        <v>44427</v>
      </c>
      <c r="B1574" s="1">
        <v>44428</v>
      </c>
      <c r="C1574" t="s">
        <v>469</v>
      </c>
      <c r="D1574" t="s">
        <v>6</v>
      </c>
      <c r="G1574" t="s">
        <v>470</v>
      </c>
    </row>
    <row r="1575" spans="1:7" x14ac:dyDescent="0.25">
      <c r="D1575" t="s">
        <v>10</v>
      </c>
      <c r="E1575" s="2">
        <v>0</v>
      </c>
      <c r="F1575" s="2">
        <v>0</v>
      </c>
    </row>
    <row r="1576" spans="1:7" x14ac:dyDescent="0.25">
      <c r="D1576" t="s">
        <v>11</v>
      </c>
      <c r="E1576" s="2">
        <v>0</v>
      </c>
      <c r="F1576" s="2">
        <v>0</v>
      </c>
    </row>
    <row r="1577" spans="1:7" x14ac:dyDescent="0.25">
      <c r="D1577" t="s">
        <v>12</v>
      </c>
      <c r="E1577" s="2">
        <v>0</v>
      </c>
      <c r="F1577" s="2">
        <v>0</v>
      </c>
    </row>
    <row r="1578" spans="1:7" x14ac:dyDescent="0.25">
      <c r="A1578" s="1">
        <v>44515</v>
      </c>
      <c r="B1578" s="1">
        <v>44519</v>
      </c>
      <c r="C1578" t="s">
        <v>49</v>
      </c>
      <c r="D1578" t="s">
        <v>6</v>
      </c>
      <c r="E1578">
        <v>355</v>
      </c>
      <c r="F1578">
        <v>493</v>
      </c>
      <c r="G1578" t="s">
        <v>50</v>
      </c>
    </row>
    <row r="1579" spans="1:7" x14ac:dyDescent="0.25">
      <c r="D1579" t="s">
        <v>10</v>
      </c>
      <c r="E1579" s="2">
        <v>39116</v>
      </c>
      <c r="F1579" s="2">
        <v>61417.1</v>
      </c>
      <c r="G1579" t="s">
        <v>51</v>
      </c>
    </row>
    <row r="1580" spans="1:7" x14ac:dyDescent="0.25">
      <c r="D1580" t="s">
        <v>11</v>
      </c>
      <c r="E1580" s="2">
        <v>36413.980000000003</v>
      </c>
      <c r="F1580" s="2">
        <v>31106.99</v>
      </c>
    </row>
    <row r="1581" spans="1:7" x14ac:dyDescent="0.25">
      <c r="D1581" t="s">
        <v>12</v>
      </c>
      <c r="E1581" s="2">
        <v>2702.02</v>
      </c>
      <c r="F1581" s="2">
        <v>30310.11</v>
      </c>
    </row>
    <row r="1582" spans="1:7" x14ac:dyDescent="0.25">
      <c r="A1582" s="1">
        <v>44388</v>
      </c>
      <c r="B1582" s="1">
        <v>44394</v>
      </c>
      <c r="C1582" t="s">
        <v>471</v>
      </c>
      <c r="D1582" t="s">
        <v>6</v>
      </c>
      <c r="G1582" t="s">
        <v>472</v>
      </c>
    </row>
    <row r="1583" spans="1:7" x14ac:dyDescent="0.25">
      <c r="D1583" t="s">
        <v>10</v>
      </c>
      <c r="E1583" s="2">
        <v>0</v>
      </c>
      <c r="F1583" s="2">
        <v>0</v>
      </c>
    </row>
    <row r="1584" spans="1:7" x14ac:dyDescent="0.25">
      <c r="D1584" t="s">
        <v>11</v>
      </c>
      <c r="E1584" s="2">
        <v>0</v>
      </c>
      <c r="F1584" s="2">
        <v>0</v>
      </c>
    </row>
    <row r="1585" spans="1:7" x14ac:dyDescent="0.25">
      <c r="D1585" t="s">
        <v>12</v>
      </c>
      <c r="E1585" s="2">
        <v>0</v>
      </c>
      <c r="F1585" s="2">
        <v>0</v>
      </c>
    </row>
    <row r="1586" spans="1:7" x14ac:dyDescent="0.25">
      <c r="A1586" s="1">
        <v>44719</v>
      </c>
      <c r="B1586" s="1">
        <v>44720</v>
      </c>
      <c r="C1586" t="s">
        <v>473</v>
      </c>
      <c r="D1586" t="s">
        <v>6</v>
      </c>
      <c r="E1586">
        <v>500</v>
      </c>
      <c r="G1586" t="s">
        <v>431</v>
      </c>
    </row>
    <row r="1587" spans="1:7" x14ac:dyDescent="0.25">
      <c r="D1587" t="s">
        <v>10</v>
      </c>
      <c r="E1587" s="2">
        <v>40000</v>
      </c>
      <c r="F1587" s="2">
        <v>0</v>
      </c>
    </row>
    <row r="1588" spans="1:7" x14ac:dyDescent="0.25">
      <c r="D1588" t="s">
        <v>11</v>
      </c>
      <c r="E1588" s="2">
        <v>25000</v>
      </c>
      <c r="F1588" s="2">
        <v>0</v>
      </c>
    </row>
    <row r="1589" spans="1:7" x14ac:dyDescent="0.25">
      <c r="D1589" t="s">
        <v>12</v>
      </c>
      <c r="E1589" s="2">
        <v>15000</v>
      </c>
      <c r="F1589" s="2">
        <v>0</v>
      </c>
    </row>
    <row r="1590" spans="1:7" x14ac:dyDescent="0.25">
      <c r="A1590" s="1">
        <v>44674</v>
      </c>
      <c r="B1590" s="1">
        <v>44674</v>
      </c>
      <c r="C1590" t="s">
        <v>430</v>
      </c>
      <c r="D1590" t="s">
        <v>6</v>
      </c>
      <c r="E1590">
        <v>200</v>
      </c>
      <c r="G1590" t="s">
        <v>39</v>
      </c>
    </row>
    <row r="1591" spans="1:7" x14ac:dyDescent="0.25">
      <c r="D1591" t="s">
        <v>10</v>
      </c>
      <c r="E1591" s="2">
        <v>0</v>
      </c>
      <c r="F1591" s="2">
        <v>0</v>
      </c>
      <c r="G1591" t="s">
        <v>431</v>
      </c>
    </row>
    <row r="1592" spans="1:7" x14ac:dyDescent="0.25">
      <c r="D1592" t="s">
        <v>11</v>
      </c>
      <c r="E1592" s="2">
        <v>30000</v>
      </c>
      <c r="F1592" s="2">
        <v>0</v>
      </c>
    </row>
    <row r="1593" spans="1:7" x14ac:dyDescent="0.25">
      <c r="D1593" t="s">
        <v>12</v>
      </c>
      <c r="E1593" s="2">
        <v>-30000</v>
      </c>
      <c r="F1593" s="2">
        <v>0</v>
      </c>
    </row>
    <row r="1594" spans="1:7" x14ac:dyDescent="0.25">
      <c r="A1594" s="1">
        <v>44383</v>
      </c>
      <c r="B1594" s="1">
        <v>44385</v>
      </c>
      <c r="C1594" t="s">
        <v>474</v>
      </c>
      <c r="D1594" t="s">
        <v>6</v>
      </c>
      <c r="E1594">
        <v>73</v>
      </c>
      <c r="G1594" t="s">
        <v>431</v>
      </c>
    </row>
    <row r="1595" spans="1:7" x14ac:dyDescent="0.25">
      <c r="D1595" t="s">
        <v>10</v>
      </c>
      <c r="E1595" s="2">
        <v>32830</v>
      </c>
      <c r="F1595" s="2">
        <v>0</v>
      </c>
    </row>
    <row r="1596" spans="1:7" x14ac:dyDescent="0.25">
      <c r="D1596" t="s">
        <v>11</v>
      </c>
      <c r="E1596" s="2">
        <v>30203</v>
      </c>
      <c r="F1596" s="2">
        <v>0</v>
      </c>
    </row>
    <row r="1597" spans="1:7" x14ac:dyDescent="0.25">
      <c r="D1597" t="s">
        <v>12</v>
      </c>
      <c r="E1597" s="2">
        <v>2627</v>
      </c>
      <c r="F1597" s="2">
        <v>0</v>
      </c>
    </row>
    <row r="1598" spans="1:7" x14ac:dyDescent="0.25">
      <c r="A1598" s="1">
        <v>44701</v>
      </c>
      <c r="B1598" s="1">
        <v>44703</v>
      </c>
      <c r="C1598" t="s">
        <v>475</v>
      </c>
      <c r="D1598" t="s">
        <v>6</v>
      </c>
      <c r="E1598">
        <v>100</v>
      </c>
      <c r="G1598" t="s">
        <v>431</v>
      </c>
    </row>
    <row r="1599" spans="1:7" x14ac:dyDescent="0.25">
      <c r="D1599" t="s">
        <v>10</v>
      </c>
      <c r="E1599" s="2">
        <v>45000</v>
      </c>
      <c r="F1599" s="2">
        <v>0</v>
      </c>
    </row>
    <row r="1600" spans="1:7" x14ac:dyDescent="0.25">
      <c r="D1600" t="s">
        <v>11</v>
      </c>
      <c r="E1600" s="2">
        <v>27000</v>
      </c>
      <c r="F1600" s="2">
        <v>0</v>
      </c>
    </row>
    <row r="1601" spans="1:7" x14ac:dyDescent="0.25">
      <c r="D1601" t="s">
        <v>12</v>
      </c>
      <c r="E1601" s="2">
        <v>18000</v>
      </c>
      <c r="F1601" s="2">
        <v>0</v>
      </c>
    </row>
    <row r="1602" spans="1:7" x14ac:dyDescent="0.25">
      <c r="A1602" s="1">
        <v>44616</v>
      </c>
      <c r="B1602" s="1">
        <v>44618</v>
      </c>
      <c r="C1602" t="s">
        <v>476</v>
      </c>
      <c r="D1602" t="s">
        <v>6</v>
      </c>
      <c r="E1602">
        <v>120</v>
      </c>
      <c r="G1602" t="s">
        <v>431</v>
      </c>
    </row>
    <row r="1603" spans="1:7" x14ac:dyDescent="0.25">
      <c r="D1603" t="s">
        <v>10</v>
      </c>
      <c r="E1603" s="2">
        <v>12390</v>
      </c>
      <c r="F1603" s="2">
        <v>0</v>
      </c>
    </row>
    <row r="1604" spans="1:7" x14ac:dyDescent="0.25">
      <c r="D1604" t="s">
        <v>11</v>
      </c>
      <c r="E1604" s="2">
        <v>11648</v>
      </c>
      <c r="F1604" s="2">
        <v>0</v>
      </c>
    </row>
    <row r="1605" spans="1:7" x14ac:dyDescent="0.25">
      <c r="D1605" t="s">
        <v>12</v>
      </c>
      <c r="E1605" s="2">
        <v>742</v>
      </c>
      <c r="F1605" s="2">
        <v>0</v>
      </c>
    </row>
    <row r="1606" spans="1:7" x14ac:dyDescent="0.25">
      <c r="A1606" s="1">
        <v>44479</v>
      </c>
      <c r="B1606" s="1">
        <v>44484</v>
      </c>
      <c r="C1606" t="s">
        <v>477</v>
      </c>
      <c r="D1606" t="s">
        <v>6</v>
      </c>
      <c r="E1606">
        <v>330</v>
      </c>
      <c r="F1606">
        <v>431</v>
      </c>
      <c r="G1606" t="s">
        <v>472</v>
      </c>
    </row>
    <row r="1607" spans="1:7" x14ac:dyDescent="0.25">
      <c r="D1607" t="s">
        <v>10</v>
      </c>
      <c r="E1607" s="2">
        <v>32050.240000000002</v>
      </c>
      <c r="F1607" s="2">
        <v>39650.550000000003</v>
      </c>
    </row>
    <row r="1608" spans="1:7" x14ac:dyDescent="0.25">
      <c r="D1608" t="s">
        <v>11</v>
      </c>
      <c r="E1608" s="2">
        <v>31909.93</v>
      </c>
      <c r="F1608" s="2">
        <v>18961.349999999999</v>
      </c>
    </row>
    <row r="1609" spans="1:7" x14ac:dyDescent="0.25">
      <c r="D1609" t="s">
        <v>12</v>
      </c>
      <c r="E1609" s="2">
        <v>140.31</v>
      </c>
      <c r="F1609" s="2">
        <v>20689.2</v>
      </c>
    </row>
    <row r="1610" spans="1:7" x14ac:dyDescent="0.25">
      <c r="A1610" s="1">
        <v>44641</v>
      </c>
      <c r="B1610" s="1">
        <v>44645</v>
      </c>
      <c r="C1610" t="s">
        <v>434</v>
      </c>
      <c r="D1610" t="s">
        <v>6</v>
      </c>
      <c r="E1610">
        <v>150</v>
      </c>
      <c r="G1610" t="s">
        <v>39</v>
      </c>
    </row>
    <row r="1611" spans="1:7" x14ac:dyDescent="0.25">
      <c r="D1611" t="s">
        <v>10</v>
      </c>
      <c r="E1611" s="2">
        <v>30000</v>
      </c>
      <c r="F1611" s="2">
        <v>0</v>
      </c>
      <c r="G1611" t="s">
        <v>431</v>
      </c>
    </row>
    <row r="1612" spans="1:7" x14ac:dyDescent="0.25">
      <c r="D1612" t="s">
        <v>11</v>
      </c>
      <c r="E1612" s="2">
        <v>30000</v>
      </c>
      <c r="F1612" s="2">
        <v>0</v>
      </c>
    </row>
    <row r="1613" spans="1:7" x14ac:dyDescent="0.25">
      <c r="D1613" t="s">
        <v>12</v>
      </c>
      <c r="E1613" s="2">
        <v>0</v>
      </c>
      <c r="F1613" s="2">
        <v>0</v>
      </c>
    </row>
    <row r="1614" spans="1:7" x14ac:dyDescent="0.25">
      <c r="A1614" s="1">
        <v>44525</v>
      </c>
      <c r="B1614" s="1">
        <v>44527</v>
      </c>
      <c r="C1614" t="s">
        <v>478</v>
      </c>
      <c r="D1614" t="s">
        <v>6</v>
      </c>
      <c r="E1614">
        <v>120</v>
      </c>
      <c r="G1614" t="s">
        <v>431</v>
      </c>
    </row>
    <row r="1615" spans="1:7" x14ac:dyDescent="0.25">
      <c r="D1615" t="s">
        <v>10</v>
      </c>
      <c r="E1615" s="2">
        <v>15000</v>
      </c>
      <c r="F1615" s="2">
        <v>0</v>
      </c>
    </row>
    <row r="1616" spans="1:7" x14ac:dyDescent="0.25">
      <c r="D1616" t="s">
        <v>11</v>
      </c>
      <c r="E1616" s="2">
        <v>15000</v>
      </c>
      <c r="F1616" s="2">
        <v>0</v>
      </c>
    </row>
    <row r="1617" spans="1:7" x14ac:dyDescent="0.25">
      <c r="D1617" t="s">
        <v>12</v>
      </c>
      <c r="E1617" s="2">
        <v>0</v>
      </c>
      <c r="F1617" s="2">
        <v>0</v>
      </c>
    </row>
    <row r="1619" spans="1:7" x14ac:dyDescent="0.25">
      <c r="A1619" s="3" t="s">
        <v>479</v>
      </c>
    </row>
    <row r="1620" spans="1:7" x14ac:dyDescent="0.25">
      <c r="A1620" s="1">
        <v>44502</v>
      </c>
      <c r="B1620" s="1">
        <v>44505</v>
      </c>
      <c r="C1620" t="s">
        <v>480</v>
      </c>
      <c r="D1620" t="s">
        <v>6</v>
      </c>
      <c r="E1620">
        <v>440</v>
      </c>
      <c r="F1620">
        <v>792</v>
      </c>
      <c r="G1620" t="s">
        <v>481</v>
      </c>
    </row>
    <row r="1621" spans="1:7" x14ac:dyDescent="0.25">
      <c r="D1621" t="s">
        <v>10</v>
      </c>
      <c r="E1621" s="2">
        <v>136400</v>
      </c>
      <c r="F1621" s="2">
        <v>15980</v>
      </c>
    </row>
    <row r="1622" spans="1:7" x14ac:dyDescent="0.25">
      <c r="D1622" t="s">
        <v>11</v>
      </c>
      <c r="E1622" s="2">
        <v>130296</v>
      </c>
      <c r="F1622" s="2">
        <v>4509.3100000000004</v>
      </c>
    </row>
    <row r="1623" spans="1:7" x14ac:dyDescent="0.25">
      <c r="D1623" t="s">
        <v>12</v>
      </c>
      <c r="E1623" s="2">
        <v>6104</v>
      </c>
      <c r="F1623" s="2">
        <v>11470.69</v>
      </c>
    </row>
    <row r="1624" spans="1:7" x14ac:dyDescent="0.25">
      <c r="A1624" s="1">
        <v>44460</v>
      </c>
      <c r="B1624" s="1">
        <v>44465</v>
      </c>
      <c r="C1624" t="s">
        <v>201</v>
      </c>
      <c r="D1624" t="s">
        <v>6</v>
      </c>
      <c r="E1624">
        <v>863</v>
      </c>
      <c r="F1624">
        <v>793</v>
      </c>
      <c r="G1624" t="s">
        <v>202</v>
      </c>
    </row>
    <row r="1625" spans="1:7" x14ac:dyDescent="0.25">
      <c r="D1625" t="s">
        <v>10</v>
      </c>
      <c r="E1625" s="2">
        <v>68400</v>
      </c>
      <c r="F1625" s="2">
        <v>67488.63</v>
      </c>
      <c r="G1625" t="s">
        <v>63</v>
      </c>
    </row>
    <row r="1626" spans="1:7" x14ac:dyDescent="0.25">
      <c r="D1626" t="s">
        <v>11</v>
      </c>
      <c r="E1626" s="2">
        <v>66932.479999999996</v>
      </c>
      <c r="F1626" s="2">
        <v>43469.599999999999</v>
      </c>
      <c r="G1626" t="s">
        <v>203</v>
      </c>
    </row>
    <row r="1627" spans="1:7" x14ac:dyDescent="0.25">
      <c r="D1627" t="s">
        <v>12</v>
      </c>
      <c r="E1627" s="2">
        <v>1467.52</v>
      </c>
      <c r="F1627" s="2">
        <v>24019.03</v>
      </c>
    </row>
    <row r="1629" spans="1:7" x14ac:dyDescent="0.25">
      <c r="A1629" s="3" t="s">
        <v>482</v>
      </c>
    </row>
    <row r="1630" spans="1:7" x14ac:dyDescent="0.25">
      <c r="A1630" s="1">
        <v>44648</v>
      </c>
      <c r="B1630" s="1">
        <v>44659</v>
      </c>
      <c r="C1630" t="s">
        <v>483</v>
      </c>
      <c r="D1630" t="s">
        <v>6</v>
      </c>
      <c r="E1630">
        <v>105</v>
      </c>
      <c r="F1630">
        <v>76</v>
      </c>
      <c r="G1630" t="s">
        <v>484</v>
      </c>
    </row>
    <row r="1631" spans="1:7" x14ac:dyDescent="0.25">
      <c r="D1631" t="s">
        <v>10</v>
      </c>
      <c r="E1631" s="2">
        <v>15858</v>
      </c>
      <c r="F1631" s="2">
        <v>11081</v>
      </c>
    </row>
    <row r="1632" spans="1:7" x14ac:dyDescent="0.25">
      <c r="D1632" t="s">
        <v>11</v>
      </c>
      <c r="E1632" s="2">
        <v>141044.10999999999</v>
      </c>
      <c r="F1632" s="2">
        <v>122603.91</v>
      </c>
    </row>
    <row r="1633" spans="1:9" x14ac:dyDescent="0.25">
      <c r="D1633" t="s">
        <v>12</v>
      </c>
      <c r="E1633" s="2">
        <v>-125186.11</v>
      </c>
      <c r="F1633" s="2">
        <v>-111522.91</v>
      </c>
    </row>
    <row r="1635" spans="1:9" x14ac:dyDescent="0.25">
      <c r="A1635" s="3" t="s">
        <v>485</v>
      </c>
    </row>
    <row r="1636" spans="1:9" x14ac:dyDescent="0.25">
      <c r="A1636" s="1">
        <v>44718</v>
      </c>
      <c r="B1636" s="1">
        <v>44722</v>
      </c>
      <c r="C1636" t="s">
        <v>154</v>
      </c>
      <c r="D1636" t="s">
        <v>6</v>
      </c>
      <c r="E1636">
        <v>110</v>
      </c>
      <c r="G1636" t="s">
        <v>155</v>
      </c>
    </row>
    <row r="1637" spans="1:9" x14ac:dyDescent="0.25">
      <c r="D1637" t="s">
        <v>10</v>
      </c>
      <c r="E1637" s="2">
        <v>60000</v>
      </c>
      <c r="F1637" s="2">
        <v>0</v>
      </c>
      <c r="G1637" t="s">
        <v>19</v>
      </c>
    </row>
    <row r="1638" spans="1:9" x14ac:dyDescent="0.25">
      <c r="D1638" t="s">
        <v>11</v>
      </c>
      <c r="E1638" s="2">
        <v>60000</v>
      </c>
      <c r="F1638" s="2">
        <v>0</v>
      </c>
      <c r="G1638" t="s">
        <v>18</v>
      </c>
    </row>
    <row r="1639" spans="1:9" x14ac:dyDescent="0.25">
      <c r="D1639" t="s">
        <v>12</v>
      </c>
      <c r="E1639" s="2">
        <v>0</v>
      </c>
      <c r="F1639" s="2">
        <v>0</v>
      </c>
    </row>
    <row r="1640" spans="1:9" x14ac:dyDescent="0.25">
      <c r="A1640" s="1">
        <v>44501</v>
      </c>
      <c r="B1640" s="1">
        <v>44505</v>
      </c>
      <c r="C1640" t="s">
        <v>319</v>
      </c>
      <c r="D1640" t="s">
        <v>6</v>
      </c>
      <c r="E1640">
        <v>576</v>
      </c>
      <c r="F1640">
        <v>838</v>
      </c>
      <c r="G1640" t="s">
        <v>320</v>
      </c>
    </row>
    <row r="1641" spans="1:9" x14ac:dyDescent="0.25">
      <c r="D1641" t="s">
        <v>10</v>
      </c>
      <c r="E1641" s="2">
        <v>165204</v>
      </c>
      <c r="F1641" s="2">
        <v>143290</v>
      </c>
      <c r="G1641" t="s">
        <v>321</v>
      </c>
    </row>
    <row r="1642" spans="1:9" x14ac:dyDescent="0.25">
      <c r="D1642" t="s">
        <v>11</v>
      </c>
      <c r="E1642" s="2">
        <v>163922.51</v>
      </c>
      <c r="F1642" s="2">
        <v>136967.84</v>
      </c>
    </row>
    <row r="1643" spans="1:9" x14ac:dyDescent="0.25">
      <c r="D1643" t="s">
        <v>12</v>
      </c>
      <c r="E1643" s="2">
        <v>1281.49</v>
      </c>
      <c r="F1643" s="2">
        <v>6322.16</v>
      </c>
    </row>
    <row r="1644" spans="1:9" x14ac:dyDescent="0.25">
      <c r="A1644" s="1">
        <v>44432</v>
      </c>
      <c r="B1644" s="1">
        <v>44435</v>
      </c>
      <c r="C1644" t="s">
        <v>273</v>
      </c>
      <c r="D1644" t="s">
        <v>6</v>
      </c>
      <c r="E1644">
        <v>20</v>
      </c>
      <c r="F1644">
        <v>165</v>
      </c>
      <c r="G1644" t="s">
        <v>274</v>
      </c>
    </row>
    <row r="1645" spans="1:9" x14ac:dyDescent="0.25">
      <c r="D1645" t="s">
        <v>10</v>
      </c>
      <c r="E1645" s="2">
        <v>2000</v>
      </c>
      <c r="F1645" s="2">
        <v>2800</v>
      </c>
      <c r="G1645" t="s">
        <v>175</v>
      </c>
      <c r="I1645">
        <f>838+165+70+80+200+517+255</f>
        <v>2125</v>
      </c>
    </row>
    <row r="1646" spans="1:9" x14ac:dyDescent="0.25">
      <c r="D1646" t="s">
        <v>11</v>
      </c>
      <c r="E1646" s="2">
        <v>1995.66</v>
      </c>
      <c r="F1646" s="2">
        <v>1406.52</v>
      </c>
    </row>
    <row r="1647" spans="1:9" x14ac:dyDescent="0.25">
      <c r="D1647" t="s">
        <v>12</v>
      </c>
      <c r="E1647" s="2">
        <v>4.34</v>
      </c>
      <c r="F1647" s="2">
        <v>1393.48</v>
      </c>
    </row>
    <row r="1648" spans="1:9" x14ac:dyDescent="0.25">
      <c r="A1648" s="1">
        <v>44438</v>
      </c>
      <c r="B1648" s="1">
        <v>44441</v>
      </c>
      <c r="C1648" t="s">
        <v>174</v>
      </c>
      <c r="D1648" t="s">
        <v>6</v>
      </c>
      <c r="E1648">
        <v>120</v>
      </c>
      <c r="F1648">
        <v>70</v>
      </c>
      <c r="G1648" t="s">
        <v>18</v>
      </c>
    </row>
    <row r="1649" spans="1:7" x14ac:dyDescent="0.25">
      <c r="D1649" t="s">
        <v>10</v>
      </c>
      <c r="E1649" s="2">
        <v>18564</v>
      </c>
      <c r="F1649" s="2">
        <v>10028.65</v>
      </c>
      <c r="G1649" t="s">
        <v>175</v>
      </c>
    </row>
    <row r="1650" spans="1:7" x14ac:dyDescent="0.25">
      <c r="D1650" t="s">
        <v>11</v>
      </c>
      <c r="E1650" s="2">
        <v>7284.11</v>
      </c>
      <c r="F1650" s="2">
        <v>5844.06</v>
      </c>
    </row>
    <row r="1651" spans="1:7" x14ac:dyDescent="0.25">
      <c r="D1651" t="s">
        <v>12</v>
      </c>
      <c r="E1651" s="2">
        <v>11279.89</v>
      </c>
      <c r="F1651" s="2">
        <v>4184.59</v>
      </c>
    </row>
    <row r="1652" spans="1:7" x14ac:dyDescent="0.25">
      <c r="A1652" s="1">
        <v>44740</v>
      </c>
      <c r="B1652" s="1">
        <v>44743</v>
      </c>
      <c r="C1652" t="s">
        <v>176</v>
      </c>
      <c r="D1652" t="s">
        <v>6</v>
      </c>
      <c r="E1652">
        <v>80</v>
      </c>
      <c r="G1652" t="s">
        <v>175</v>
      </c>
    </row>
    <row r="1653" spans="1:7" x14ac:dyDescent="0.25">
      <c r="D1653" t="s">
        <v>10</v>
      </c>
      <c r="E1653" s="2">
        <v>30754.720000000001</v>
      </c>
      <c r="F1653" s="2">
        <v>0</v>
      </c>
      <c r="G1653" t="s">
        <v>18</v>
      </c>
    </row>
    <row r="1654" spans="1:7" x14ac:dyDescent="0.25">
      <c r="D1654" t="s">
        <v>11</v>
      </c>
      <c r="E1654" s="2">
        <v>26731.24</v>
      </c>
      <c r="F1654" s="2">
        <v>0</v>
      </c>
    </row>
    <row r="1655" spans="1:7" x14ac:dyDescent="0.25">
      <c r="D1655" t="s">
        <v>12</v>
      </c>
      <c r="E1655" s="2">
        <v>4023.48</v>
      </c>
      <c r="F1655" s="2">
        <v>0</v>
      </c>
    </row>
    <row r="1656" spans="1:7" x14ac:dyDescent="0.25">
      <c r="A1656" s="1">
        <v>44734</v>
      </c>
      <c r="B1656" s="1">
        <v>44736</v>
      </c>
      <c r="C1656" t="s">
        <v>182</v>
      </c>
      <c r="D1656" t="s">
        <v>6</v>
      </c>
      <c r="E1656">
        <v>185</v>
      </c>
      <c r="G1656" t="s">
        <v>155</v>
      </c>
    </row>
    <row r="1657" spans="1:7" x14ac:dyDescent="0.25">
      <c r="D1657" t="s">
        <v>10</v>
      </c>
      <c r="E1657" s="2">
        <v>63729.63</v>
      </c>
      <c r="F1657" s="2">
        <v>0</v>
      </c>
      <c r="G1657" t="s">
        <v>19</v>
      </c>
    </row>
    <row r="1658" spans="1:7" x14ac:dyDescent="0.25">
      <c r="D1658" t="s">
        <v>11</v>
      </c>
      <c r="E1658" s="2">
        <v>63814.8</v>
      </c>
      <c r="F1658" s="2">
        <v>0</v>
      </c>
      <c r="G1658" t="s">
        <v>157</v>
      </c>
    </row>
    <row r="1659" spans="1:7" x14ac:dyDescent="0.25">
      <c r="D1659" t="s">
        <v>12</v>
      </c>
      <c r="E1659" s="2">
        <v>-85.17</v>
      </c>
      <c r="F1659" s="2">
        <v>0</v>
      </c>
    </row>
    <row r="1660" spans="1:7" x14ac:dyDescent="0.25">
      <c r="A1660" s="1">
        <v>44438</v>
      </c>
      <c r="B1660" s="1">
        <v>44442</v>
      </c>
      <c r="C1660" t="s">
        <v>183</v>
      </c>
      <c r="D1660" t="s">
        <v>6</v>
      </c>
      <c r="E1660">
        <v>400</v>
      </c>
      <c r="G1660" t="s">
        <v>155</v>
      </c>
    </row>
    <row r="1661" spans="1:7" x14ac:dyDescent="0.25">
      <c r="D1661" t="s">
        <v>10</v>
      </c>
      <c r="E1661" s="2">
        <v>180000</v>
      </c>
      <c r="F1661" s="2">
        <v>0</v>
      </c>
      <c r="G1661" t="s">
        <v>19</v>
      </c>
    </row>
    <row r="1662" spans="1:7" x14ac:dyDescent="0.25">
      <c r="D1662" t="s">
        <v>11</v>
      </c>
      <c r="E1662" s="2">
        <v>160000</v>
      </c>
      <c r="F1662" s="2">
        <v>0</v>
      </c>
      <c r="G1662" t="s">
        <v>18</v>
      </c>
    </row>
    <row r="1663" spans="1:7" x14ac:dyDescent="0.25">
      <c r="D1663" t="s">
        <v>12</v>
      </c>
      <c r="E1663" s="2">
        <v>20000</v>
      </c>
      <c r="F1663" s="2">
        <v>0</v>
      </c>
    </row>
    <row r="1664" spans="1:7" x14ac:dyDescent="0.25">
      <c r="A1664" s="1">
        <v>44466</v>
      </c>
      <c r="B1664" s="1">
        <v>44469</v>
      </c>
      <c r="C1664" t="s">
        <v>324</v>
      </c>
      <c r="D1664" t="s">
        <v>6</v>
      </c>
      <c r="E1664">
        <v>216</v>
      </c>
      <c r="G1664" t="s">
        <v>325</v>
      </c>
    </row>
    <row r="1665" spans="1:7" x14ac:dyDescent="0.25">
      <c r="D1665" t="s">
        <v>10</v>
      </c>
      <c r="E1665" s="2">
        <v>22950</v>
      </c>
      <c r="F1665" s="2">
        <v>0</v>
      </c>
      <c r="G1665" t="s">
        <v>326</v>
      </c>
    </row>
    <row r="1666" spans="1:7" x14ac:dyDescent="0.25">
      <c r="D1666" t="s">
        <v>11</v>
      </c>
      <c r="E1666" s="2">
        <v>18648.849999999999</v>
      </c>
      <c r="F1666" s="2">
        <v>0</v>
      </c>
    </row>
    <row r="1667" spans="1:7" x14ac:dyDescent="0.25">
      <c r="D1667" t="s">
        <v>12</v>
      </c>
      <c r="E1667" s="2">
        <v>4301.1499999999996</v>
      </c>
      <c r="F1667" s="2">
        <v>0</v>
      </c>
    </row>
    <row r="1668" spans="1:7" x14ac:dyDescent="0.25">
      <c r="A1668" s="1">
        <v>44732</v>
      </c>
      <c r="B1668" s="1">
        <v>44736</v>
      </c>
      <c r="C1668" t="s">
        <v>327</v>
      </c>
      <c r="D1668" t="s">
        <v>6</v>
      </c>
      <c r="E1668">
        <v>200</v>
      </c>
      <c r="G1668" t="s">
        <v>326</v>
      </c>
    </row>
    <row r="1669" spans="1:7" x14ac:dyDescent="0.25">
      <c r="D1669" t="s">
        <v>10</v>
      </c>
      <c r="E1669" s="2">
        <v>68570.09</v>
      </c>
      <c r="F1669" s="2">
        <v>0</v>
      </c>
      <c r="G1669" t="s">
        <v>325</v>
      </c>
    </row>
    <row r="1670" spans="1:7" x14ac:dyDescent="0.25">
      <c r="D1670" t="s">
        <v>11</v>
      </c>
      <c r="E1670" s="2">
        <v>67516.61</v>
      </c>
      <c r="F1670" s="2">
        <v>0</v>
      </c>
    </row>
    <row r="1671" spans="1:7" x14ac:dyDescent="0.25">
      <c r="D1671" t="s">
        <v>12</v>
      </c>
      <c r="E1671" s="2">
        <v>1053.48</v>
      </c>
      <c r="F1671" s="2">
        <v>0</v>
      </c>
    </row>
    <row r="1672" spans="1:7" x14ac:dyDescent="0.25">
      <c r="A1672" s="1">
        <v>44639</v>
      </c>
      <c r="B1672" s="1">
        <v>44643</v>
      </c>
      <c r="C1672" t="s">
        <v>187</v>
      </c>
      <c r="D1672" t="s">
        <v>6</v>
      </c>
      <c r="E1672">
        <v>350</v>
      </c>
      <c r="G1672" t="s">
        <v>19</v>
      </c>
    </row>
    <row r="1673" spans="1:7" x14ac:dyDescent="0.25">
      <c r="D1673" t="s">
        <v>10</v>
      </c>
      <c r="E1673" s="2">
        <v>200000</v>
      </c>
      <c r="F1673" s="2">
        <v>0</v>
      </c>
      <c r="G1673" t="s">
        <v>18</v>
      </c>
    </row>
    <row r="1674" spans="1:7" x14ac:dyDescent="0.25">
      <c r="D1674" t="s">
        <v>11</v>
      </c>
      <c r="E1674" s="2">
        <v>190000</v>
      </c>
      <c r="F1674" s="2">
        <v>0</v>
      </c>
    </row>
    <row r="1675" spans="1:7" x14ac:dyDescent="0.25">
      <c r="D1675" t="s">
        <v>12</v>
      </c>
      <c r="E1675" s="2">
        <v>10000</v>
      </c>
      <c r="F1675" s="2">
        <v>0</v>
      </c>
    </row>
    <row r="1676" spans="1:7" x14ac:dyDescent="0.25">
      <c r="A1676" s="1">
        <v>44466</v>
      </c>
      <c r="B1676" s="1">
        <v>44470</v>
      </c>
      <c r="C1676" t="s">
        <v>192</v>
      </c>
      <c r="D1676" t="s">
        <v>6</v>
      </c>
      <c r="E1676">
        <v>967</v>
      </c>
      <c r="F1676">
        <v>1122</v>
      </c>
      <c r="G1676" t="s">
        <v>157</v>
      </c>
    </row>
    <row r="1677" spans="1:7" x14ac:dyDescent="0.25">
      <c r="D1677" t="s">
        <v>10</v>
      </c>
      <c r="E1677" s="2">
        <v>542811</v>
      </c>
      <c r="F1677" s="2">
        <v>700470.2</v>
      </c>
      <c r="G1677" t="s">
        <v>193</v>
      </c>
    </row>
    <row r="1678" spans="1:7" x14ac:dyDescent="0.25">
      <c r="D1678" t="s">
        <v>11</v>
      </c>
      <c r="E1678" s="2">
        <v>505706.98</v>
      </c>
      <c r="F1678" s="2">
        <v>569576.67000000004</v>
      </c>
      <c r="G1678" t="s">
        <v>19</v>
      </c>
    </row>
    <row r="1679" spans="1:7" x14ac:dyDescent="0.25">
      <c r="D1679" t="s">
        <v>12</v>
      </c>
      <c r="E1679" s="2">
        <v>37104.019999999997</v>
      </c>
      <c r="F1679" s="2">
        <v>130893.53</v>
      </c>
      <c r="G1679" t="s">
        <v>46</v>
      </c>
    </row>
    <row r="1680" spans="1:7" x14ac:dyDescent="0.25">
      <c r="A1680" s="1">
        <v>44676</v>
      </c>
      <c r="B1680" s="1">
        <v>44677</v>
      </c>
      <c r="C1680" t="s">
        <v>17</v>
      </c>
      <c r="D1680" t="s">
        <v>6</v>
      </c>
      <c r="E1680">
        <v>80</v>
      </c>
      <c r="G1680" t="s">
        <v>18</v>
      </c>
    </row>
    <row r="1681" spans="1:7" x14ac:dyDescent="0.25">
      <c r="D1681" t="s">
        <v>10</v>
      </c>
      <c r="E1681" s="2">
        <v>15000</v>
      </c>
      <c r="F1681" s="2">
        <v>0</v>
      </c>
      <c r="G1681" t="s">
        <v>15</v>
      </c>
    </row>
    <row r="1682" spans="1:7" x14ac:dyDescent="0.25">
      <c r="D1682" t="s">
        <v>11</v>
      </c>
      <c r="E1682" s="2">
        <v>15000</v>
      </c>
      <c r="F1682" s="2">
        <v>0</v>
      </c>
      <c r="G1682" t="s">
        <v>19</v>
      </c>
    </row>
    <row r="1683" spans="1:7" x14ac:dyDescent="0.25">
      <c r="D1683" t="s">
        <v>12</v>
      </c>
      <c r="E1683" s="2">
        <v>0</v>
      </c>
      <c r="F1683" s="2">
        <v>0</v>
      </c>
    </row>
    <row r="1684" spans="1:7" x14ac:dyDescent="0.25">
      <c r="A1684" s="1">
        <v>44495</v>
      </c>
      <c r="B1684" s="1">
        <v>44497</v>
      </c>
      <c r="C1684" t="s">
        <v>486</v>
      </c>
      <c r="D1684" t="s">
        <v>6</v>
      </c>
      <c r="E1684">
        <v>49</v>
      </c>
      <c r="G1684" t="s">
        <v>19</v>
      </c>
    </row>
    <row r="1685" spans="1:7" x14ac:dyDescent="0.25">
      <c r="D1685" t="s">
        <v>10</v>
      </c>
      <c r="E1685" s="2">
        <v>22050</v>
      </c>
      <c r="F1685" s="2">
        <v>0</v>
      </c>
    </row>
    <row r="1686" spans="1:7" x14ac:dyDescent="0.25">
      <c r="D1686" t="s">
        <v>11</v>
      </c>
      <c r="E1686" s="2">
        <v>20286</v>
      </c>
      <c r="F1686" s="2">
        <v>0</v>
      </c>
    </row>
    <row r="1687" spans="1:7" x14ac:dyDescent="0.25">
      <c r="D1687" t="s">
        <v>12</v>
      </c>
      <c r="E1687" s="2">
        <v>1764</v>
      </c>
      <c r="F1687" s="2">
        <v>0</v>
      </c>
    </row>
    <row r="1688" spans="1:7" x14ac:dyDescent="0.25">
      <c r="A1688" s="1">
        <v>44613</v>
      </c>
      <c r="B1688" s="1">
        <v>44617</v>
      </c>
      <c r="C1688" t="s">
        <v>329</v>
      </c>
      <c r="D1688" t="s">
        <v>6</v>
      </c>
      <c r="E1688">
        <v>441</v>
      </c>
      <c r="F1688">
        <v>517</v>
      </c>
      <c r="G1688" t="s">
        <v>330</v>
      </c>
    </row>
    <row r="1689" spans="1:7" x14ac:dyDescent="0.25">
      <c r="D1689" t="s">
        <v>10</v>
      </c>
      <c r="E1689" s="2">
        <v>134320</v>
      </c>
      <c r="F1689" s="2">
        <v>194177.5</v>
      </c>
      <c r="G1689" t="s">
        <v>331</v>
      </c>
    </row>
    <row r="1690" spans="1:7" x14ac:dyDescent="0.25">
      <c r="D1690" t="s">
        <v>11</v>
      </c>
      <c r="E1690" s="2">
        <v>201752.12</v>
      </c>
      <c r="F1690" s="2">
        <v>219661.31</v>
      </c>
      <c r="G1690" t="s">
        <v>332</v>
      </c>
    </row>
    <row r="1691" spans="1:7" x14ac:dyDescent="0.25">
      <c r="D1691" t="s">
        <v>12</v>
      </c>
      <c r="E1691" s="2">
        <v>-67432.12</v>
      </c>
      <c r="F1691" s="2">
        <v>-25483.81</v>
      </c>
      <c r="G1691" t="s">
        <v>333</v>
      </c>
    </row>
    <row r="1692" spans="1:7" x14ac:dyDescent="0.25">
      <c r="A1692" s="1">
        <v>44505</v>
      </c>
      <c r="B1692" s="1">
        <v>44512</v>
      </c>
      <c r="C1692" t="s">
        <v>383</v>
      </c>
      <c r="D1692" t="s">
        <v>6</v>
      </c>
      <c r="E1692">
        <v>130</v>
      </c>
      <c r="G1692" t="s">
        <v>155</v>
      </c>
    </row>
    <row r="1693" spans="1:7" x14ac:dyDescent="0.25">
      <c r="D1693" t="s">
        <v>10</v>
      </c>
      <c r="E1693" s="2">
        <v>10000</v>
      </c>
      <c r="F1693" s="2">
        <v>0</v>
      </c>
      <c r="G1693" t="s">
        <v>19</v>
      </c>
    </row>
    <row r="1694" spans="1:7" x14ac:dyDescent="0.25">
      <c r="D1694" t="s">
        <v>11</v>
      </c>
      <c r="E1694" s="2">
        <v>10000</v>
      </c>
      <c r="F1694" s="2">
        <v>0</v>
      </c>
    </row>
    <row r="1695" spans="1:7" x14ac:dyDescent="0.25">
      <c r="D1695" t="s">
        <v>12</v>
      </c>
      <c r="E1695" s="2">
        <v>0</v>
      </c>
      <c r="F1695" s="2">
        <v>0</v>
      </c>
    </row>
    <row r="1696" spans="1:7" x14ac:dyDescent="0.25">
      <c r="A1696" s="1">
        <v>44738</v>
      </c>
      <c r="B1696" s="1">
        <v>44741</v>
      </c>
      <c r="C1696" t="s">
        <v>487</v>
      </c>
      <c r="D1696" t="s">
        <v>6</v>
      </c>
      <c r="E1696">
        <v>255</v>
      </c>
      <c r="G1696" t="s">
        <v>175</v>
      </c>
    </row>
    <row r="1697" spans="4:6" x14ac:dyDescent="0.25">
      <c r="D1697" t="s">
        <v>10</v>
      </c>
      <c r="E1697" s="2">
        <v>60023.28</v>
      </c>
      <c r="F1697" s="2">
        <v>0</v>
      </c>
    </row>
    <row r="1698" spans="4:6" x14ac:dyDescent="0.25">
      <c r="D1698" t="s">
        <v>11</v>
      </c>
      <c r="E1698" s="2">
        <v>59385.58</v>
      </c>
      <c r="F1698" s="2">
        <v>0</v>
      </c>
    </row>
    <row r="1699" spans="4:6" x14ac:dyDescent="0.25">
      <c r="D1699" t="s">
        <v>12</v>
      </c>
      <c r="E1699" s="2">
        <v>637.70000000000005</v>
      </c>
      <c r="F1699" s="2"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cms_conf_report_fy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cappo</dc:creator>
  <cp:lastModifiedBy>cappo</cp:lastModifiedBy>
  <cp:lastPrinted>2022-09-14T15:36:12Z</cp:lastPrinted>
  <dcterms:created xsi:type="dcterms:W3CDTF">2022-09-14T16:13:39Z</dcterms:created>
  <dcterms:modified xsi:type="dcterms:W3CDTF">2022-10-18T18:55:57Z</dcterms:modified>
</cp:coreProperties>
</file>